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0" yWindow="460" windowWidth="26200" windowHeight="14040" activeTab="3"/>
  </bookViews>
  <sheets>
    <sheet name="Men's" sheetId="1" r:id="rId1"/>
    <sheet name="Women's" sheetId="11" r:id="rId2"/>
    <sheet name="Jack &amp; Jill" sheetId="12" r:id="rId3"/>
    <sheet name="Final Scores" sheetId="10" r:id="rId4"/>
  </sheets>
  <definedNames>
    <definedName name="_xlnm.Print_Titles" localSheetId="2">'Jack &amp; Jill'!$A:$A</definedName>
    <definedName name="_xlnm.Print_Titles" localSheetId="0">'Men''s'!$A:$A</definedName>
    <definedName name="_xlnm.Print_Titles" localSheetId="1">'Women''s'!$A:$A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69" i="12" l="1"/>
  <c r="BH70" i="12"/>
  <c r="BH71" i="12"/>
  <c r="BH72" i="12"/>
  <c r="BH73" i="12"/>
  <c r="BH74" i="12"/>
  <c r="BH75" i="12"/>
  <c r="BH76" i="12"/>
  <c r="BH77" i="12"/>
  <c r="BH78" i="12"/>
  <c r="BH79" i="12"/>
  <c r="BH80" i="12"/>
  <c r="BH81" i="12"/>
  <c r="BH82" i="12"/>
  <c r="BH68" i="12"/>
  <c r="BH36" i="11"/>
  <c r="BH37" i="11"/>
  <c r="BH38" i="11"/>
  <c r="BH35" i="1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71" i="1"/>
  <c r="S26" i="11"/>
  <c r="S27" i="11"/>
  <c r="S28" i="11"/>
  <c r="S25" i="11"/>
  <c r="I26" i="11"/>
  <c r="I27" i="11"/>
  <c r="I28" i="11"/>
  <c r="I25" i="11"/>
  <c r="S36" i="11"/>
  <c r="S37" i="11"/>
  <c r="S38" i="11"/>
  <c r="S35" i="11"/>
  <c r="I36" i="11"/>
  <c r="I37" i="11"/>
  <c r="I38" i="11"/>
  <c r="I35" i="1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71" i="1"/>
  <c r="I46" i="11"/>
  <c r="I47" i="11"/>
  <c r="I48" i="11"/>
  <c r="I45" i="11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89" i="12"/>
  <c r="S46" i="11"/>
  <c r="S47" i="11"/>
  <c r="S48" i="11"/>
  <c r="S45" i="11"/>
  <c r="S90" i="12"/>
  <c r="S91" i="12"/>
  <c r="S92" i="12"/>
  <c r="S93" i="12"/>
  <c r="S94" i="12"/>
  <c r="S95" i="12"/>
  <c r="S96" i="12"/>
  <c r="S97" i="12"/>
  <c r="S98" i="12"/>
  <c r="S99" i="12"/>
  <c r="S100" i="12"/>
  <c r="S101" i="12"/>
  <c r="S102" i="12"/>
  <c r="S103" i="12"/>
  <c r="S89" i="12"/>
  <c r="AM69" i="12"/>
  <c r="AM70" i="12"/>
  <c r="AM72" i="12"/>
  <c r="AM73" i="12"/>
  <c r="AM74" i="12"/>
  <c r="AM75" i="12"/>
  <c r="AM76" i="12"/>
  <c r="AM77" i="12"/>
  <c r="AM78" i="12"/>
  <c r="AM79" i="12"/>
  <c r="AM80" i="12"/>
  <c r="AM81" i="12"/>
  <c r="AM82" i="12"/>
  <c r="AM68" i="12"/>
  <c r="AM36" i="11"/>
  <c r="AM37" i="11"/>
  <c r="AM38" i="11"/>
  <c r="AM35" i="11"/>
  <c r="AC46" i="11"/>
  <c r="AC47" i="11"/>
  <c r="AC48" i="11"/>
  <c r="AC45" i="11"/>
  <c r="AC36" i="11"/>
  <c r="AC37" i="11"/>
  <c r="AC38" i="11"/>
  <c r="AC35" i="11"/>
  <c r="I16" i="11"/>
  <c r="I17" i="11"/>
  <c r="I18" i="11"/>
  <c r="I15" i="11"/>
  <c r="AC16" i="11"/>
  <c r="AC17" i="11"/>
  <c r="AC18" i="11"/>
  <c r="AC15" i="11"/>
  <c r="AB103" i="12"/>
  <c r="R103" i="12"/>
  <c r="H103" i="12"/>
  <c r="AB102" i="12"/>
  <c r="R102" i="12"/>
  <c r="H102" i="12"/>
  <c r="AB101" i="12"/>
  <c r="R101" i="12"/>
  <c r="H101" i="12"/>
  <c r="AB100" i="12"/>
  <c r="R100" i="12"/>
  <c r="H100" i="12"/>
  <c r="AB99" i="12"/>
  <c r="R99" i="12"/>
  <c r="H99" i="12"/>
  <c r="AB98" i="12"/>
  <c r="R98" i="12"/>
  <c r="H98" i="12"/>
  <c r="AB97" i="12"/>
  <c r="R97" i="12"/>
  <c r="H97" i="12"/>
  <c r="AB96" i="12"/>
  <c r="R96" i="12"/>
  <c r="H96" i="12"/>
  <c r="AB95" i="12"/>
  <c r="R95" i="12"/>
  <c r="H95" i="12"/>
  <c r="AB94" i="12"/>
  <c r="R94" i="12"/>
  <c r="H94" i="12"/>
  <c r="AB93" i="12"/>
  <c r="R93" i="12"/>
  <c r="H93" i="12"/>
  <c r="AB92" i="12"/>
  <c r="R92" i="12"/>
  <c r="H92" i="12"/>
  <c r="AB91" i="12"/>
  <c r="R91" i="12"/>
  <c r="H91" i="12"/>
  <c r="AB90" i="12"/>
  <c r="R90" i="12"/>
  <c r="H90" i="12"/>
  <c r="AB89" i="12"/>
  <c r="R89" i="12"/>
  <c r="H89" i="12"/>
  <c r="AV82" i="12"/>
  <c r="AL82" i="12"/>
  <c r="AB82" i="12"/>
  <c r="R82" i="12"/>
  <c r="H82" i="12"/>
  <c r="AV81" i="12"/>
  <c r="AL81" i="12"/>
  <c r="AB81" i="12"/>
  <c r="R81" i="12"/>
  <c r="H81" i="12"/>
  <c r="AV80" i="12"/>
  <c r="AL80" i="12"/>
  <c r="AB80" i="12"/>
  <c r="R80" i="12"/>
  <c r="H80" i="12"/>
  <c r="AV79" i="12"/>
  <c r="AL79" i="12"/>
  <c r="AB79" i="12"/>
  <c r="R79" i="12"/>
  <c r="H79" i="12"/>
  <c r="AV78" i="12"/>
  <c r="AL78" i="12"/>
  <c r="AB78" i="12"/>
  <c r="R78" i="12"/>
  <c r="H78" i="12"/>
  <c r="AV77" i="12"/>
  <c r="AL77" i="12"/>
  <c r="AB77" i="12"/>
  <c r="R77" i="12"/>
  <c r="H77" i="12"/>
  <c r="AV76" i="12"/>
  <c r="AL76" i="12"/>
  <c r="AB76" i="12"/>
  <c r="R76" i="12"/>
  <c r="H76" i="12"/>
  <c r="AV75" i="12"/>
  <c r="AL75" i="12"/>
  <c r="AB75" i="12"/>
  <c r="R75" i="12"/>
  <c r="H75" i="12"/>
  <c r="AV74" i="12"/>
  <c r="AL74" i="12"/>
  <c r="AB74" i="12"/>
  <c r="R74" i="12"/>
  <c r="H74" i="12"/>
  <c r="AV73" i="12"/>
  <c r="AL73" i="12"/>
  <c r="AB73" i="12"/>
  <c r="R73" i="12"/>
  <c r="H73" i="12"/>
  <c r="AV72" i="12"/>
  <c r="AL72" i="12"/>
  <c r="AB72" i="12"/>
  <c r="R72" i="12"/>
  <c r="H72" i="12"/>
  <c r="AV71" i="12"/>
  <c r="AL71" i="12"/>
  <c r="AB71" i="12"/>
  <c r="R71" i="12"/>
  <c r="H71" i="12"/>
  <c r="AV70" i="12"/>
  <c r="AL70" i="12"/>
  <c r="AB70" i="12"/>
  <c r="R70" i="12"/>
  <c r="H70" i="12"/>
  <c r="AV69" i="12"/>
  <c r="AL69" i="12"/>
  <c r="AB69" i="12"/>
  <c r="R69" i="12"/>
  <c r="H69" i="12"/>
  <c r="AV68" i="12"/>
  <c r="AL68" i="12"/>
  <c r="AB68" i="12"/>
  <c r="R68" i="12"/>
  <c r="H68" i="12"/>
  <c r="R61" i="12"/>
  <c r="H61" i="12"/>
  <c r="R60" i="12"/>
  <c r="H60" i="12"/>
  <c r="R59" i="12"/>
  <c r="H59" i="12"/>
  <c r="R58" i="12"/>
  <c r="H58" i="12"/>
  <c r="R57" i="12"/>
  <c r="H57" i="12"/>
  <c r="R56" i="12"/>
  <c r="H56" i="12"/>
  <c r="R55" i="12"/>
  <c r="H55" i="12"/>
  <c r="R54" i="12"/>
  <c r="H54" i="12"/>
  <c r="R53" i="12"/>
  <c r="H53" i="12"/>
  <c r="R52" i="12"/>
  <c r="H52" i="12"/>
  <c r="R51" i="12"/>
  <c r="H51" i="12"/>
  <c r="R50" i="12"/>
  <c r="H50" i="12"/>
  <c r="R49" i="12"/>
  <c r="H49" i="12"/>
  <c r="R48" i="12"/>
  <c r="H48" i="12"/>
  <c r="R47" i="12"/>
  <c r="H47" i="12"/>
  <c r="AB40" i="12"/>
  <c r="R40" i="12"/>
  <c r="H40" i="12"/>
  <c r="AB39" i="12"/>
  <c r="R39" i="12"/>
  <c r="H39" i="12"/>
  <c r="AB38" i="12"/>
  <c r="R38" i="12"/>
  <c r="H38" i="12"/>
  <c r="AB37" i="12"/>
  <c r="R37" i="12"/>
  <c r="H37" i="12"/>
  <c r="AB36" i="12"/>
  <c r="R36" i="12"/>
  <c r="H36" i="12"/>
  <c r="AB35" i="12"/>
  <c r="R35" i="12"/>
  <c r="H35" i="12"/>
  <c r="AB34" i="12"/>
  <c r="R34" i="12"/>
  <c r="H34" i="12"/>
  <c r="AB33" i="12"/>
  <c r="R33" i="12"/>
  <c r="H33" i="12"/>
  <c r="AB32" i="12"/>
  <c r="R32" i="12"/>
  <c r="H32" i="12"/>
  <c r="AB31" i="12"/>
  <c r="R31" i="12"/>
  <c r="H31" i="12"/>
  <c r="AB30" i="12"/>
  <c r="R30" i="12"/>
  <c r="H30" i="12"/>
  <c r="AB29" i="12"/>
  <c r="R29" i="12"/>
  <c r="H29" i="12"/>
  <c r="AB28" i="12"/>
  <c r="R28" i="12"/>
  <c r="H28" i="12"/>
  <c r="AB27" i="12"/>
  <c r="R27" i="12"/>
  <c r="H27" i="12"/>
  <c r="AB26" i="12"/>
  <c r="R26" i="12"/>
  <c r="H26" i="12"/>
  <c r="BD20" i="12"/>
  <c r="BE19" i="12"/>
  <c r="BC19" i="12"/>
  <c r="AU19" i="12"/>
  <c r="AL19" i="12"/>
  <c r="AB19" i="12"/>
  <c r="R19" i="12"/>
  <c r="H19" i="12"/>
  <c r="BC18" i="12"/>
  <c r="AU18" i="12"/>
  <c r="AL18" i="12"/>
  <c r="AB18" i="12"/>
  <c r="R18" i="12"/>
  <c r="H18" i="12"/>
  <c r="BC17" i="12"/>
  <c r="AU17" i="12"/>
  <c r="AL17" i="12"/>
  <c r="AB17" i="12"/>
  <c r="R17" i="12"/>
  <c r="H17" i="12"/>
  <c r="BC16" i="12"/>
  <c r="AU16" i="12"/>
  <c r="AL16" i="12"/>
  <c r="AB16" i="12"/>
  <c r="R16" i="12"/>
  <c r="H16" i="12"/>
  <c r="BC15" i="12"/>
  <c r="AU15" i="12"/>
  <c r="AL15" i="12"/>
  <c r="AB15" i="12"/>
  <c r="R15" i="12"/>
  <c r="H15" i="12"/>
  <c r="BC14" i="12"/>
  <c r="AU14" i="12"/>
  <c r="AL14" i="12"/>
  <c r="AB14" i="12"/>
  <c r="R14" i="12"/>
  <c r="H14" i="12"/>
  <c r="BC13" i="12"/>
  <c r="AU13" i="12"/>
  <c r="AL13" i="12"/>
  <c r="AB13" i="12"/>
  <c r="R13" i="12"/>
  <c r="H13" i="12"/>
  <c r="BC12" i="12"/>
  <c r="AU12" i="12"/>
  <c r="AL12" i="12"/>
  <c r="AB12" i="12"/>
  <c r="R12" i="12"/>
  <c r="H12" i="12"/>
  <c r="BC11" i="12"/>
  <c r="AU11" i="12"/>
  <c r="AL11" i="12"/>
  <c r="AB11" i="12"/>
  <c r="R11" i="12"/>
  <c r="H11" i="12"/>
  <c r="BC10" i="12"/>
  <c r="AU10" i="12"/>
  <c r="AL10" i="12"/>
  <c r="AB10" i="12"/>
  <c r="R10" i="12"/>
  <c r="H10" i="12"/>
  <c r="BC9" i="12"/>
  <c r="AU9" i="12"/>
  <c r="AL9" i="12"/>
  <c r="AB9" i="12"/>
  <c r="R9" i="12"/>
  <c r="H9" i="12"/>
  <c r="BC8" i="12"/>
  <c r="AU8" i="12"/>
  <c r="AL8" i="12"/>
  <c r="AB8" i="12"/>
  <c r="R8" i="12"/>
  <c r="H8" i="12"/>
  <c r="BC7" i="12"/>
  <c r="AU7" i="12"/>
  <c r="AL7" i="12"/>
  <c r="AB7" i="12"/>
  <c r="R7" i="12"/>
  <c r="H7" i="12"/>
  <c r="BC6" i="12"/>
  <c r="AU6" i="12"/>
  <c r="AL6" i="12"/>
  <c r="AB6" i="12"/>
  <c r="R6" i="12"/>
  <c r="H6" i="12"/>
  <c r="BC5" i="12"/>
  <c r="AU5" i="12"/>
  <c r="AL5" i="12"/>
  <c r="AB5" i="12"/>
  <c r="R5" i="12"/>
  <c r="H5" i="12"/>
  <c r="AB48" i="11"/>
  <c r="R48" i="11"/>
  <c r="H48" i="11"/>
  <c r="AB47" i="11"/>
  <c r="R47" i="11"/>
  <c r="H47" i="11"/>
  <c r="AB46" i="11"/>
  <c r="R46" i="11"/>
  <c r="H46" i="11"/>
  <c r="AB45" i="11"/>
  <c r="R45" i="11"/>
  <c r="H45" i="11"/>
  <c r="AV38" i="11"/>
  <c r="AL38" i="11"/>
  <c r="AB38" i="11"/>
  <c r="R38" i="11"/>
  <c r="H38" i="11"/>
  <c r="AV37" i="11"/>
  <c r="AL37" i="11"/>
  <c r="AB37" i="11"/>
  <c r="R37" i="11"/>
  <c r="H37" i="11"/>
  <c r="AV36" i="11"/>
  <c r="AL36" i="11"/>
  <c r="AB36" i="11"/>
  <c r="R36" i="11"/>
  <c r="H36" i="11"/>
  <c r="AV35" i="11"/>
  <c r="AL35" i="11"/>
  <c r="AB35" i="11"/>
  <c r="R35" i="11"/>
  <c r="H35" i="11"/>
  <c r="R28" i="11"/>
  <c r="H28" i="11"/>
  <c r="R27" i="11"/>
  <c r="H27" i="11"/>
  <c r="R26" i="11"/>
  <c r="H26" i="11"/>
  <c r="R25" i="11"/>
  <c r="H25" i="11"/>
  <c r="AB18" i="11"/>
  <c r="R18" i="11"/>
  <c r="H18" i="11"/>
  <c r="AB17" i="11"/>
  <c r="R17" i="11"/>
  <c r="H17" i="11"/>
  <c r="AB16" i="11"/>
  <c r="R16" i="11"/>
  <c r="H16" i="11"/>
  <c r="AB15" i="11"/>
  <c r="R15" i="11"/>
  <c r="H15" i="11"/>
  <c r="BD9" i="11"/>
  <c r="BC8" i="11"/>
  <c r="AU8" i="11"/>
  <c r="AL8" i="11"/>
  <c r="AB8" i="11"/>
  <c r="R8" i="11"/>
  <c r="H8" i="11"/>
  <c r="BC7" i="11"/>
  <c r="AU7" i="11"/>
  <c r="AL7" i="11"/>
  <c r="AB7" i="11"/>
  <c r="R7" i="11"/>
  <c r="H7" i="11"/>
  <c r="BC6" i="11"/>
  <c r="AU6" i="11"/>
  <c r="AL6" i="11"/>
  <c r="AB6" i="11"/>
  <c r="R6" i="11"/>
  <c r="H6" i="11"/>
  <c r="BC5" i="11"/>
  <c r="AU5" i="11"/>
  <c r="AL5" i="11"/>
  <c r="AB5" i="11"/>
  <c r="R5" i="11"/>
  <c r="H5" i="1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BD21" i="1"/>
  <c r="AB108" i="1"/>
  <c r="R108" i="1"/>
  <c r="H108" i="1"/>
  <c r="AB107" i="1"/>
  <c r="R107" i="1"/>
  <c r="H107" i="1"/>
  <c r="AB106" i="1"/>
  <c r="R106" i="1"/>
  <c r="H106" i="1"/>
  <c r="AB105" i="1"/>
  <c r="R105" i="1"/>
  <c r="H105" i="1"/>
  <c r="AB104" i="1"/>
  <c r="R104" i="1"/>
  <c r="H104" i="1"/>
  <c r="AB103" i="1"/>
  <c r="R103" i="1"/>
  <c r="H103" i="1"/>
  <c r="AB102" i="1"/>
  <c r="R102" i="1"/>
  <c r="H102" i="1"/>
  <c r="AB101" i="1"/>
  <c r="R101" i="1"/>
  <c r="H101" i="1"/>
  <c r="AB100" i="1"/>
  <c r="R100" i="1"/>
  <c r="H100" i="1"/>
  <c r="AB99" i="1"/>
  <c r="R99" i="1"/>
  <c r="H99" i="1"/>
  <c r="AB98" i="1"/>
  <c r="R98" i="1"/>
  <c r="H98" i="1"/>
  <c r="AB97" i="1"/>
  <c r="R97" i="1"/>
  <c r="H97" i="1"/>
  <c r="AB96" i="1"/>
  <c r="R96" i="1"/>
  <c r="H96" i="1"/>
  <c r="AB95" i="1"/>
  <c r="R95" i="1"/>
  <c r="H95" i="1"/>
  <c r="AB94" i="1"/>
  <c r="R94" i="1"/>
  <c r="H94" i="1"/>
  <c r="AB93" i="1"/>
  <c r="R93" i="1"/>
  <c r="H93" i="1"/>
  <c r="AV71" i="1"/>
  <c r="AL86" i="1"/>
  <c r="AB86" i="1"/>
  <c r="R86" i="1"/>
  <c r="H86" i="1"/>
  <c r="AL85" i="1"/>
  <c r="AB85" i="1"/>
  <c r="R85" i="1"/>
  <c r="H85" i="1"/>
  <c r="AL84" i="1"/>
  <c r="AB84" i="1"/>
  <c r="R84" i="1"/>
  <c r="H84" i="1"/>
  <c r="AL83" i="1"/>
  <c r="AB83" i="1"/>
  <c r="R83" i="1"/>
  <c r="H83" i="1"/>
  <c r="AL82" i="1"/>
  <c r="AB82" i="1"/>
  <c r="R82" i="1"/>
  <c r="H82" i="1"/>
  <c r="AL81" i="1"/>
  <c r="AB81" i="1"/>
  <c r="R81" i="1"/>
  <c r="H81" i="1"/>
  <c r="AL80" i="1"/>
  <c r="AB80" i="1"/>
  <c r="R80" i="1"/>
  <c r="H80" i="1"/>
  <c r="AL79" i="1"/>
  <c r="AB79" i="1"/>
  <c r="R79" i="1"/>
  <c r="H79" i="1"/>
  <c r="AL78" i="1"/>
  <c r="AB78" i="1"/>
  <c r="R78" i="1"/>
  <c r="H78" i="1"/>
  <c r="AL77" i="1"/>
  <c r="AB77" i="1"/>
  <c r="R77" i="1"/>
  <c r="H77" i="1"/>
  <c r="AL76" i="1"/>
  <c r="AB76" i="1"/>
  <c r="R76" i="1"/>
  <c r="H76" i="1"/>
  <c r="AL75" i="1"/>
  <c r="AB75" i="1"/>
  <c r="R75" i="1"/>
  <c r="H75" i="1"/>
  <c r="AL74" i="1"/>
  <c r="AB74" i="1"/>
  <c r="R74" i="1"/>
  <c r="H74" i="1"/>
  <c r="AL73" i="1"/>
  <c r="AB73" i="1"/>
  <c r="R73" i="1"/>
  <c r="H73" i="1"/>
  <c r="AL72" i="1"/>
  <c r="AB72" i="1"/>
  <c r="R72" i="1"/>
  <c r="H72" i="1"/>
  <c r="AL71" i="1"/>
  <c r="AB71" i="1"/>
  <c r="R71" i="1"/>
  <c r="H71" i="1"/>
  <c r="R64" i="1"/>
  <c r="H64" i="1"/>
  <c r="R63" i="1"/>
  <c r="H63" i="1"/>
  <c r="R62" i="1"/>
  <c r="H62" i="1"/>
  <c r="R61" i="1"/>
  <c r="H61" i="1"/>
  <c r="R60" i="1"/>
  <c r="H60" i="1"/>
  <c r="R59" i="1"/>
  <c r="H59" i="1"/>
  <c r="R58" i="1"/>
  <c r="H58" i="1"/>
  <c r="R57" i="1"/>
  <c r="H57" i="1"/>
  <c r="R56" i="1"/>
  <c r="H56" i="1"/>
  <c r="R55" i="1"/>
  <c r="H55" i="1"/>
  <c r="R54" i="1"/>
  <c r="H54" i="1"/>
  <c r="R53" i="1"/>
  <c r="H53" i="1"/>
  <c r="R52" i="1"/>
  <c r="H52" i="1"/>
  <c r="R51" i="1"/>
  <c r="H51" i="1"/>
  <c r="R50" i="1"/>
  <c r="H50" i="1"/>
  <c r="R49" i="1"/>
  <c r="H49" i="1"/>
  <c r="AB42" i="1"/>
  <c r="R42" i="1"/>
  <c r="H42" i="1"/>
  <c r="AB41" i="1"/>
  <c r="R41" i="1"/>
  <c r="H41" i="1"/>
  <c r="AB40" i="1"/>
  <c r="R40" i="1"/>
  <c r="H40" i="1"/>
  <c r="AB39" i="1"/>
  <c r="R39" i="1"/>
  <c r="H39" i="1"/>
  <c r="AB38" i="1"/>
  <c r="R38" i="1"/>
  <c r="H38" i="1"/>
  <c r="AB37" i="1"/>
  <c r="R37" i="1"/>
  <c r="H37" i="1"/>
  <c r="AB36" i="1"/>
  <c r="R36" i="1"/>
  <c r="H36" i="1"/>
  <c r="AB35" i="1"/>
  <c r="R35" i="1"/>
  <c r="H35" i="1"/>
  <c r="AB34" i="1"/>
  <c r="R34" i="1"/>
  <c r="H34" i="1"/>
  <c r="AB33" i="1"/>
  <c r="R33" i="1"/>
  <c r="H33" i="1"/>
  <c r="AB32" i="1"/>
  <c r="R32" i="1"/>
  <c r="H32" i="1"/>
  <c r="AB31" i="1"/>
  <c r="R31" i="1"/>
  <c r="H31" i="1"/>
  <c r="AB30" i="1"/>
  <c r="R30" i="1"/>
  <c r="H30" i="1"/>
  <c r="AB29" i="1"/>
  <c r="R29" i="1"/>
  <c r="H29" i="1"/>
  <c r="AB28" i="1"/>
  <c r="R28" i="1"/>
  <c r="H28" i="1"/>
  <c r="AB27" i="1"/>
  <c r="R27" i="1"/>
  <c r="H27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5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5" i="1"/>
  <c r="BE6" i="1"/>
  <c r="BE17" i="1"/>
  <c r="BE7" i="1"/>
  <c r="AL87" i="1"/>
  <c r="R29" i="11"/>
  <c r="AU9" i="11"/>
  <c r="AV8" i="11"/>
  <c r="H39" i="11"/>
  <c r="H9" i="11"/>
  <c r="I6" i="11"/>
  <c r="BE11" i="12"/>
  <c r="BE7" i="12"/>
  <c r="BE14" i="1"/>
  <c r="BE13" i="1"/>
  <c r="BE5" i="1"/>
  <c r="BE20" i="1"/>
  <c r="BE18" i="1"/>
  <c r="BE11" i="1"/>
  <c r="BE16" i="1"/>
  <c r="BE9" i="1"/>
  <c r="BE19" i="1"/>
  <c r="BE15" i="1"/>
  <c r="BE12" i="1"/>
  <c r="BE8" i="1"/>
  <c r="BE10" i="1"/>
  <c r="BE10" i="12"/>
  <c r="BE16" i="12"/>
  <c r="BE9" i="12"/>
  <c r="BE6" i="12"/>
  <c r="BE5" i="12"/>
  <c r="BE13" i="12"/>
  <c r="AL20" i="12"/>
  <c r="BE8" i="12"/>
  <c r="BE12" i="12"/>
  <c r="H20" i="12"/>
  <c r="BE15" i="12"/>
  <c r="R20" i="12"/>
  <c r="BE14" i="12"/>
  <c r="AB20" i="12"/>
  <c r="R41" i="12"/>
  <c r="H62" i="12"/>
  <c r="BE17" i="12"/>
  <c r="BE18" i="12"/>
  <c r="AB83" i="12"/>
  <c r="AB41" i="12"/>
  <c r="R62" i="12"/>
  <c r="H41" i="12"/>
  <c r="H104" i="12"/>
  <c r="R83" i="12"/>
  <c r="R104" i="12"/>
  <c r="AU20" i="12"/>
  <c r="AV6" i="12"/>
  <c r="AL83" i="12"/>
  <c r="H83" i="12"/>
  <c r="AV83" i="12"/>
  <c r="AB104" i="12"/>
  <c r="R9" i="11"/>
  <c r="H49" i="11"/>
  <c r="H29" i="11"/>
  <c r="R49" i="11"/>
  <c r="AB9" i="11"/>
  <c r="H19" i="11"/>
  <c r="R19" i="11"/>
  <c r="AL9" i="11"/>
  <c r="BE8" i="11"/>
  <c r="BE7" i="11"/>
  <c r="BE6" i="11"/>
  <c r="BE5" i="11"/>
  <c r="AB39" i="11"/>
  <c r="AL39" i="11"/>
  <c r="AV39" i="11"/>
  <c r="R39" i="11"/>
  <c r="AB19" i="11"/>
  <c r="AB49" i="11"/>
  <c r="AU21" i="1"/>
  <c r="AV12" i="1"/>
  <c r="AB109" i="1"/>
  <c r="R87" i="1"/>
  <c r="R43" i="1"/>
  <c r="AB87" i="1"/>
  <c r="AV87" i="1"/>
  <c r="R109" i="1"/>
  <c r="R65" i="1"/>
  <c r="H109" i="1"/>
  <c r="H87" i="1"/>
  <c r="H65" i="1"/>
  <c r="H43" i="1"/>
  <c r="AB43" i="1"/>
  <c r="AB21" i="1"/>
  <c r="AL21" i="1"/>
  <c r="R21" i="1"/>
  <c r="AC28" i="1"/>
  <c r="AC29" i="1"/>
  <c r="AC33" i="1"/>
  <c r="AC37" i="1"/>
  <c r="AC41" i="1"/>
  <c r="AC34" i="1"/>
  <c r="AC38" i="1"/>
  <c r="AC42" i="1"/>
  <c r="AC30" i="1"/>
  <c r="AC31" i="1"/>
  <c r="AC35" i="1"/>
  <c r="AC39" i="1"/>
  <c r="AC27" i="1"/>
  <c r="AC32" i="1"/>
  <c r="AC36" i="1"/>
  <c r="AC40" i="1"/>
  <c r="S51" i="1"/>
  <c r="S55" i="1"/>
  <c r="S59" i="1"/>
  <c r="S63" i="1"/>
  <c r="S52" i="1"/>
  <c r="S56" i="1"/>
  <c r="S60" i="1"/>
  <c r="S64" i="1"/>
  <c r="S53" i="1"/>
  <c r="S57" i="1"/>
  <c r="S61" i="1"/>
  <c r="S49" i="1"/>
  <c r="S50" i="1"/>
  <c r="S54" i="1"/>
  <c r="S58" i="1"/>
  <c r="S62" i="1"/>
  <c r="I51" i="1"/>
  <c r="I55" i="1"/>
  <c r="I59" i="1"/>
  <c r="I63" i="1"/>
  <c r="I52" i="1"/>
  <c r="I56" i="1"/>
  <c r="I60" i="1"/>
  <c r="I64" i="1"/>
  <c r="I53" i="1"/>
  <c r="I57" i="1"/>
  <c r="I61" i="1"/>
  <c r="I49" i="1"/>
  <c r="I50" i="1"/>
  <c r="I54" i="1"/>
  <c r="I58" i="1"/>
  <c r="I62" i="1"/>
  <c r="S49" i="12"/>
  <c r="S53" i="12"/>
  <c r="S57" i="12"/>
  <c r="S61" i="12"/>
  <c r="S50" i="12"/>
  <c r="S54" i="12"/>
  <c r="S58" i="12"/>
  <c r="S47" i="12"/>
  <c r="S51" i="12"/>
  <c r="S55" i="12"/>
  <c r="S59" i="12"/>
  <c r="S48" i="12"/>
  <c r="S52" i="12"/>
  <c r="S56" i="12"/>
  <c r="S60" i="12"/>
  <c r="I49" i="12"/>
  <c r="I53" i="12"/>
  <c r="I57" i="12"/>
  <c r="I61" i="12"/>
  <c r="I50" i="12"/>
  <c r="I54" i="12"/>
  <c r="I58" i="12"/>
  <c r="I47" i="12"/>
  <c r="I51" i="12"/>
  <c r="I55" i="12"/>
  <c r="I59" i="12"/>
  <c r="I48" i="12"/>
  <c r="I52" i="12"/>
  <c r="I56" i="12"/>
  <c r="I60" i="12"/>
  <c r="S70" i="12"/>
  <c r="S74" i="12"/>
  <c r="S78" i="12"/>
  <c r="S82" i="12"/>
  <c r="S71" i="12"/>
  <c r="S75" i="12"/>
  <c r="S79" i="12"/>
  <c r="S68" i="12"/>
  <c r="S72" i="12"/>
  <c r="S76" i="12"/>
  <c r="S80" i="12"/>
  <c r="S69" i="12"/>
  <c r="S73" i="12"/>
  <c r="S77" i="12"/>
  <c r="S81" i="12"/>
  <c r="I72" i="12"/>
  <c r="I76" i="12"/>
  <c r="I80" i="12"/>
  <c r="I74" i="12"/>
  <c r="I82" i="12"/>
  <c r="I71" i="12"/>
  <c r="I79" i="12"/>
  <c r="I69" i="12"/>
  <c r="I73" i="12"/>
  <c r="I77" i="12"/>
  <c r="I81" i="12"/>
  <c r="I70" i="12"/>
  <c r="I78" i="12"/>
  <c r="I75" i="12"/>
  <c r="I68" i="12"/>
  <c r="I30" i="1"/>
  <c r="I34" i="1"/>
  <c r="I38" i="1"/>
  <c r="I42" i="1"/>
  <c r="I31" i="1"/>
  <c r="I39" i="1"/>
  <c r="I27" i="1"/>
  <c r="I32" i="1"/>
  <c r="I40" i="1"/>
  <c r="I29" i="1"/>
  <c r="I37" i="1"/>
  <c r="I35" i="1"/>
  <c r="I28" i="1"/>
  <c r="I36" i="1"/>
  <c r="I33" i="1"/>
  <c r="I41" i="1"/>
  <c r="BF15" i="1"/>
  <c r="AM74" i="1"/>
  <c r="AM78" i="1"/>
  <c r="AM82" i="1"/>
  <c r="AM86" i="1"/>
  <c r="AM79" i="1"/>
  <c r="AM83" i="1"/>
  <c r="AM71" i="1"/>
  <c r="AM72" i="1"/>
  <c r="AM80" i="1"/>
  <c r="AM84" i="1"/>
  <c r="AM77" i="1"/>
  <c r="AM85" i="1"/>
  <c r="AM75" i="1"/>
  <c r="AM76" i="1"/>
  <c r="AM73" i="1"/>
  <c r="AM81" i="1"/>
  <c r="AC104" i="1"/>
  <c r="AC97" i="1"/>
  <c r="AC94" i="1"/>
  <c r="AC98" i="1"/>
  <c r="AC102" i="1"/>
  <c r="AC106" i="1"/>
  <c r="AC100" i="1"/>
  <c r="AC101" i="1"/>
  <c r="AC93" i="1"/>
  <c r="AC95" i="1"/>
  <c r="AC99" i="1"/>
  <c r="AC103" i="1"/>
  <c r="AC107" i="1"/>
  <c r="AC96" i="1"/>
  <c r="AC108" i="1"/>
  <c r="AC105" i="1"/>
  <c r="BF11" i="1"/>
  <c r="BF10" i="1"/>
  <c r="BF19" i="1"/>
  <c r="BF14" i="1"/>
  <c r="BF8" i="1"/>
  <c r="BF9" i="1"/>
  <c r="BF20" i="1"/>
  <c r="BF6" i="1"/>
  <c r="BF13" i="1"/>
  <c r="BF18" i="1"/>
  <c r="BF12" i="1"/>
  <c r="BF16" i="1"/>
  <c r="BF5" i="1"/>
  <c r="BF7" i="1"/>
  <c r="S96" i="1"/>
  <c r="S100" i="1"/>
  <c r="S104" i="1"/>
  <c r="S108" i="1"/>
  <c r="S94" i="1"/>
  <c r="S102" i="1"/>
  <c r="S99" i="1"/>
  <c r="S107" i="1"/>
  <c r="S97" i="1"/>
  <c r="S101" i="1"/>
  <c r="S105" i="1"/>
  <c r="S93" i="1"/>
  <c r="S98" i="1"/>
  <c r="S106" i="1"/>
  <c r="S95" i="1"/>
  <c r="S103" i="1"/>
  <c r="I94" i="1"/>
  <c r="I95" i="1"/>
  <c r="I99" i="1"/>
  <c r="I103" i="1"/>
  <c r="I107" i="1"/>
  <c r="I100" i="1"/>
  <c r="I104" i="1"/>
  <c r="I108" i="1"/>
  <c r="I96" i="1"/>
  <c r="I97" i="1"/>
  <c r="I101" i="1"/>
  <c r="I105" i="1"/>
  <c r="I93" i="1"/>
  <c r="I98" i="1"/>
  <c r="I102" i="1"/>
  <c r="I106" i="1"/>
  <c r="S28" i="1"/>
  <c r="S32" i="1"/>
  <c r="S36" i="1"/>
  <c r="S40" i="1"/>
  <c r="S29" i="1"/>
  <c r="S33" i="1"/>
  <c r="S37" i="1"/>
  <c r="S41" i="1"/>
  <c r="S30" i="1"/>
  <c r="S34" i="1"/>
  <c r="S38" i="1"/>
  <c r="S42" i="1"/>
  <c r="S31" i="1"/>
  <c r="S35" i="1"/>
  <c r="AC90" i="12"/>
  <c r="AC94" i="12"/>
  <c r="AC98" i="12"/>
  <c r="AC102" i="12"/>
  <c r="AC93" i="12"/>
  <c r="AC91" i="12"/>
  <c r="AC95" i="12"/>
  <c r="AC99" i="12"/>
  <c r="AC103" i="12"/>
  <c r="AC92" i="12"/>
  <c r="AC96" i="12"/>
  <c r="AC100" i="12"/>
  <c r="AC89" i="12"/>
  <c r="AC97" i="12"/>
  <c r="AC101" i="12"/>
  <c r="I30" i="12"/>
  <c r="I34" i="12"/>
  <c r="I38" i="12"/>
  <c r="I27" i="12"/>
  <c r="I35" i="12"/>
  <c r="I39" i="12"/>
  <c r="I33" i="12"/>
  <c r="I31" i="12"/>
  <c r="I37" i="12"/>
  <c r="I28" i="12"/>
  <c r="I32" i="12"/>
  <c r="I36" i="12"/>
  <c r="I40" i="12"/>
  <c r="I29" i="12"/>
  <c r="I26" i="12"/>
  <c r="AC29" i="12"/>
  <c r="AC33" i="12"/>
  <c r="AC37" i="12"/>
  <c r="AC26" i="12"/>
  <c r="AC32" i="12"/>
  <c r="AC30" i="12"/>
  <c r="AC34" i="12"/>
  <c r="AC38" i="12"/>
  <c r="AC28" i="12"/>
  <c r="AC40" i="12"/>
  <c r="AC27" i="12"/>
  <c r="AC31" i="12"/>
  <c r="AC35" i="12"/>
  <c r="AC39" i="12"/>
  <c r="AC36" i="12"/>
  <c r="AC70" i="12"/>
  <c r="AC74" i="12"/>
  <c r="AC78" i="12"/>
  <c r="AC82" i="12"/>
  <c r="AC77" i="12"/>
  <c r="AC71" i="12"/>
  <c r="AC75" i="12"/>
  <c r="AC79" i="12"/>
  <c r="AC68" i="12"/>
  <c r="AC69" i="12"/>
  <c r="AC72" i="12"/>
  <c r="AC76" i="12"/>
  <c r="AC80" i="12"/>
  <c r="AC73" i="12"/>
  <c r="AC81" i="12"/>
  <c r="S27" i="12"/>
  <c r="S34" i="12"/>
  <c r="S38" i="12"/>
  <c r="S35" i="12"/>
  <c r="S39" i="12"/>
  <c r="S30" i="12"/>
  <c r="S28" i="12"/>
  <c r="S37" i="12"/>
  <c r="S29" i="12"/>
  <c r="S36" i="12"/>
  <c r="S26" i="12"/>
  <c r="AC72" i="1"/>
  <c r="AC76" i="1"/>
  <c r="AC80" i="1"/>
  <c r="AC84" i="1"/>
  <c r="AC74" i="1"/>
  <c r="AC82" i="1"/>
  <c r="AC75" i="1"/>
  <c r="AC83" i="1"/>
  <c r="AC73" i="1"/>
  <c r="AC77" i="1"/>
  <c r="AC81" i="1"/>
  <c r="AC85" i="1"/>
  <c r="AC78" i="1"/>
  <c r="AC86" i="1"/>
  <c r="AC79" i="1"/>
  <c r="AC71" i="1"/>
  <c r="S13" i="12"/>
  <c r="AV5" i="11"/>
  <c r="AW7" i="11"/>
  <c r="AV6" i="11"/>
  <c r="AV7" i="11"/>
  <c r="S17" i="11"/>
  <c r="S15" i="11"/>
  <c r="S16" i="11"/>
  <c r="I16" i="12"/>
  <c r="S6" i="11"/>
  <c r="S7" i="11"/>
  <c r="T25" i="11"/>
  <c r="S5" i="11"/>
  <c r="T28" i="11"/>
  <c r="I5" i="11"/>
  <c r="J26" i="11"/>
  <c r="J27" i="11"/>
  <c r="J48" i="11"/>
  <c r="J36" i="11"/>
  <c r="J47" i="11"/>
  <c r="J38" i="11"/>
  <c r="I8" i="11"/>
  <c r="J25" i="11"/>
  <c r="J18" i="11"/>
  <c r="I7" i="11"/>
  <c r="AM6" i="12"/>
  <c r="AM14" i="12"/>
  <c r="AM9" i="12"/>
  <c r="AM17" i="12"/>
  <c r="AM10" i="12"/>
  <c r="AM18" i="12"/>
  <c r="AM5" i="12"/>
  <c r="AM13" i="12"/>
  <c r="AC12" i="12"/>
  <c r="AC16" i="12"/>
  <c r="AC6" i="12"/>
  <c r="AC10" i="12"/>
  <c r="AC18" i="12"/>
  <c r="AC14" i="12"/>
  <c r="AC8" i="12"/>
  <c r="I5" i="12"/>
  <c r="I10" i="12"/>
  <c r="I6" i="12"/>
  <c r="I12" i="12"/>
  <c r="I17" i="12"/>
  <c r="I8" i="12"/>
  <c r="I13" i="12"/>
  <c r="I18" i="12"/>
  <c r="I9" i="12"/>
  <c r="I14" i="12"/>
  <c r="BH91" i="12"/>
  <c r="T27" i="11"/>
  <c r="T45" i="11"/>
  <c r="S8" i="11"/>
  <c r="T8" i="11"/>
  <c r="T26" i="11"/>
  <c r="AW71" i="1"/>
  <c r="AW73" i="1"/>
  <c r="AW77" i="1"/>
  <c r="AW80" i="1"/>
  <c r="AW84" i="1"/>
  <c r="AW72" i="1"/>
  <c r="AW74" i="1"/>
  <c r="AW78" i="1"/>
  <c r="AW81" i="1"/>
  <c r="AW85" i="1"/>
  <c r="AW75" i="1"/>
  <c r="AW79" i="1"/>
  <c r="AW82" i="1"/>
  <c r="AW86" i="1"/>
  <c r="AW76" i="1"/>
  <c r="AW83" i="1"/>
  <c r="S19" i="12"/>
  <c r="S11" i="12"/>
  <c r="S17" i="12"/>
  <c r="S9" i="12"/>
  <c r="AM7" i="12"/>
  <c r="AM11" i="12"/>
  <c r="AM15" i="12"/>
  <c r="AM19" i="12"/>
  <c r="BF17" i="12"/>
  <c r="S15" i="12"/>
  <c r="S7" i="12"/>
  <c r="AM8" i="12"/>
  <c r="AM12" i="12"/>
  <c r="AM16" i="12"/>
  <c r="I7" i="12"/>
  <c r="I11" i="12"/>
  <c r="I15" i="12"/>
  <c r="I19" i="12"/>
  <c r="AC17" i="12"/>
  <c r="AC13" i="12"/>
  <c r="AC9" i="12"/>
  <c r="BF7" i="12"/>
  <c r="BF16" i="12"/>
  <c r="BF10" i="12"/>
  <c r="S18" i="12"/>
  <c r="S16" i="12"/>
  <c r="S14" i="12"/>
  <c r="S12" i="12"/>
  <c r="S10" i="12"/>
  <c r="S8" i="12"/>
  <c r="S6" i="12"/>
  <c r="AC5" i="12"/>
  <c r="BF18" i="12"/>
  <c r="BF14" i="12"/>
  <c r="BF12" i="12"/>
  <c r="BF8" i="12"/>
  <c r="BF19" i="12"/>
  <c r="BF15" i="12"/>
  <c r="BF13" i="12"/>
  <c r="BF11" i="12"/>
  <c r="BF9" i="12"/>
  <c r="S5" i="12"/>
  <c r="BF5" i="12"/>
  <c r="AV14" i="12"/>
  <c r="AV18" i="12"/>
  <c r="AV13" i="12"/>
  <c r="AV5" i="12"/>
  <c r="AV9" i="12"/>
  <c r="AV17" i="12"/>
  <c r="AV15" i="12"/>
  <c r="AV19" i="12"/>
  <c r="AV8" i="12"/>
  <c r="AV11" i="12"/>
  <c r="AV7" i="12"/>
  <c r="AW82" i="12"/>
  <c r="AW78" i="12"/>
  <c r="AW74" i="12"/>
  <c r="AW70" i="12"/>
  <c r="AW81" i="12"/>
  <c r="AW77" i="12"/>
  <c r="AW73" i="12"/>
  <c r="AW79" i="12"/>
  <c r="AW75" i="12"/>
  <c r="AW71" i="12"/>
  <c r="AW68" i="12"/>
  <c r="AW80" i="12"/>
  <c r="AW76" i="12"/>
  <c r="AW72" i="12"/>
  <c r="AW69" i="12"/>
  <c r="AV16" i="12"/>
  <c r="AV12" i="12"/>
  <c r="AV10" i="12"/>
  <c r="BF5" i="11"/>
  <c r="AW38" i="11"/>
  <c r="AW37" i="11"/>
  <c r="AW36" i="11"/>
  <c r="AW35" i="11"/>
  <c r="BF8" i="11"/>
  <c r="BF6" i="11"/>
  <c r="BF7" i="11"/>
  <c r="AM8" i="11"/>
  <c r="AM7" i="11"/>
  <c r="AM6" i="11"/>
  <c r="AM5" i="11"/>
  <c r="AC7" i="11"/>
  <c r="AC6" i="11"/>
  <c r="AC5" i="11"/>
  <c r="AV14" i="1"/>
  <c r="AV20" i="1"/>
  <c r="AV10" i="1"/>
  <c r="AV19" i="1"/>
  <c r="AV17" i="1"/>
  <c r="AV13" i="1"/>
  <c r="AV7" i="1"/>
  <c r="AV9" i="1"/>
  <c r="AV6" i="1"/>
  <c r="AV18" i="1"/>
  <c r="AV5" i="1"/>
  <c r="AV15" i="1"/>
  <c r="AV16" i="1"/>
  <c r="AV11" i="1"/>
  <c r="AV8" i="1"/>
  <c r="S6" i="1"/>
  <c r="S10" i="1"/>
  <c r="S17" i="1"/>
  <c r="S20" i="1"/>
  <c r="S7" i="1"/>
  <c r="S11" i="1"/>
  <c r="S14" i="1"/>
  <c r="S18" i="1"/>
  <c r="S5" i="1"/>
  <c r="S9" i="1"/>
  <c r="S16" i="1"/>
  <c r="S8" i="1"/>
  <c r="S12" i="1"/>
  <c r="S15" i="1"/>
  <c r="S19" i="1"/>
  <c r="S13" i="1"/>
  <c r="AM6" i="1"/>
  <c r="AM10" i="1"/>
  <c r="AM17" i="1"/>
  <c r="AM7" i="1"/>
  <c r="AM11" i="1"/>
  <c r="AM14" i="1"/>
  <c r="AM18" i="1"/>
  <c r="AM5" i="1"/>
  <c r="AM16" i="1"/>
  <c r="AM8" i="1"/>
  <c r="AM12" i="1"/>
  <c r="AM15" i="1"/>
  <c r="AM19" i="1"/>
  <c r="AM9" i="1"/>
  <c r="AM13" i="1"/>
  <c r="AM20" i="1"/>
  <c r="AC8" i="1"/>
  <c r="AC12" i="1"/>
  <c r="AC15" i="1"/>
  <c r="AC19" i="1"/>
  <c r="AC14" i="1"/>
  <c r="AC9" i="1"/>
  <c r="AC13" i="1"/>
  <c r="AC16" i="1"/>
  <c r="AC20" i="1"/>
  <c r="AC7" i="1"/>
  <c r="AC18" i="1"/>
  <c r="AC6" i="1"/>
  <c r="AC10" i="1"/>
  <c r="AC17" i="1"/>
  <c r="AC11" i="1"/>
  <c r="AC5" i="1"/>
  <c r="BH52" i="12"/>
  <c r="J37" i="11"/>
  <c r="J35" i="11"/>
  <c r="T17" i="11"/>
  <c r="T18" i="11"/>
  <c r="AW8" i="1"/>
  <c r="AW11" i="1"/>
  <c r="AW18" i="1"/>
  <c r="AW13" i="1"/>
  <c r="AW20" i="1"/>
  <c r="AW16" i="1"/>
  <c r="AW6" i="1"/>
  <c r="AW17" i="1"/>
  <c r="AW14" i="1"/>
  <c r="AW15" i="1"/>
  <c r="AW9" i="1"/>
  <c r="AW19" i="1"/>
  <c r="AW5" i="1"/>
  <c r="AW7" i="1"/>
  <c r="AW10" i="1"/>
  <c r="AW12" i="1"/>
  <c r="J45" i="11"/>
  <c r="J46" i="11"/>
  <c r="AD80" i="12"/>
  <c r="BH40" i="12"/>
  <c r="BH55" i="12"/>
  <c r="AD75" i="12"/>
  <c r="AD78" i="12"/>
  <c r="AX76" i="1"/>
  <c r="AX75" i="1"/>
  <c r="BH48" i="12"/>
  <c r="BH58" i="12"/>
  <c r="BH49" i="12"/>
  <c r="BH50" i="12"/>
  <c r="BH90" i="12"/>
  <c r="T5" i="11"/>
  <c r="T7" i="11"/>
  <c r="T6" i="11"/>
  <c r="AW5" i="11"/>
  <c r="AW8" i="11"/>
  <c r="AW6" i="11"/>
  <c r="AN16" i="12"/>
  <c r="AN12" i="12"/>
  <c r="AN9" i="12"/>
  <c r="AN6" i="12"/>
  <c r="AN7" i="12"/>
  <c r="J17" i="11"/>
  <c r="J15" i="11"/>
  <c r="J16" i="11"/>
  <c r="BH35" i="12"/>
  <c r="BH30" i="12"/>
  <c r="AD18" i="12"/>
  <c r="BH96" i="12"/>
  <c r="BH99" i="12"/>
  <c r="BH9" i="12"/>
  <c r="T33" i="12"/>
  <c r="BH27" i="12"/>
  <c r="BH26" i="12"/>
  <c r="T16" i="11"/>
  <c r="T15" i="11"/>
  <c r="BH47" i="12"/>
  <c r="J9" i="12"/>
  <c r="BH56" i="12"/>
  <c r="BH6" i="12"/>
  <c r="BH28" i="11"/>
  <c r="T47" i="11"/>
  <c r="BH16" i="11"/>
  <c r="J28" i="11"/>
  <c r="BH26" i="11"/>
  <c r="J8" i="11"/>
  <c r="BH18" i="11"/>
  <c r="BH27" i="11"/>
  <c r="BI28" i="11"/>
  <c r="BH47" i="11"/>
  <c r="BH25" i="11"/>
  <c r="J5" i="11"/>
  <c r="J6" i="11"/>
  <c r="J7" i="11"/>
  <c r="BH95" i="12"/>
  <c r="BH102" i="12"/>
  <c r="BH97" i="12"/>
  <c r="BH59" i="12"/>
  <c r="BH61" i="12"/>
  <c r="BH32" i="12"/>
  <c r="BH38" i="12"/>
  <c r="BH33" i="12"/>
  <c r="BH36" i="12"/>
  <c r="BH14" i="12"/>
  <c r="BH11" i="12"/>
  <c r="AN82" i="12"/>
  <c r="AN11" i="12"/>
  <c r="AD27" i="12"/>
  <c r="BH101" i="12"/>
  <c r="BH19" i="12"/>
  <c r="AD76" i="12"/>
  <c r="AD70" i="12"/>
  <c r="AD73" i="12"/>
  <c r="AD94" i="12"/>
  <c r="AD74" i="12"/>
  <c r="AD29" i="12"/>
  <c r="BH13" i="12"/>
  <c r="AD36" i="12"/>
  <c r="AD91" i="12"/>
  <c r="AD33" i="12"/>
  <c r="AD93" i="12"/>
  <c r="BH17" i="12"/>
  <c r="T77" i="12"/>
  <c r="BH57" i="12"/>
  <c r="T38" i="12"/>
  <c r="T81" i="12"/>
  <c r="J33" i="12"/>
  <c r="J73" i="12"/>
  <c r="BH39" i="12"/>
  <c r="T102" i="12"/>
  <c r="T18" i="12"/>
  <c r="T90" i="12"/>
  <c r="T15" i="12"/>
  <c r="J58" i="12"/>
  <c r="BH34" i="12"/>
  <c r="J75" i="12"/>
  <c r="J10" i="12"/>
  <c r="BH94" i="12"/>
  <c r="J80" i="12"/>
  <c r="J98" i="12"/>
  <c r="J90" i="12"/>
  <c r="J54" i="12"/>
  <c r="BH103" i="12"/>
  <c r="BH8" i="12"/>
  <c r="J36" i="12"/>
  <c r="J39" i="12"/>
  <c r="J89" i="12"/>
  <c r="J74" i="12"/>
  <c r="J93" i="12"/>
  <c r="J103" i="12"/>
  <c r="J92" i="12"/>
  <c r="J94" i="12"/>
  <c r="J30" i="12"/>
  <c r="BH18" i="12"/>
  <c r="J15" i="12"/>
  <c r="T46" i="11"/>
  <c r="T48" i="11"/>
  <c r="T38" i="11"/>
  <c r="T37" i="11"/>
  <c r="T35" i="11"/>
  <c r="T36" i="11"/>
  <c r="AX80" i="1"/>
  <c r="AX86" i="1"/>
  <c r="AX85" i="1"/>
  <c r="AX77" i="1"/>
  <c r="AX74" i="1"/>
  <c r="AX83" i="1"/>
  <c r="AX82" i="1"/>
  <c r="AX81" i="1"/>
  <c r="AX72" i="1"/>
  <c r="AX73" i="1"/>
  <c r="AX79" i="1"/>
  <c r="AX78" i="1"/>
  <c r="AX84" i="1"/>
  <c r="AX71" i="1"/>
  <c r="AN81" i="1"/>
  <c r="AN73" i="1"/>
  <c r="AN79" i="1"/>
  <c r="AN84" i="1"/>
  <c r="AN85" i="1"/>
  <c r="AN74" i="1"/>
  <c r="AN80" i="1"/>
  <c r="AN77" i="1"/>
  <c r="AN72" i="1"/>
  <c r="AN86" i="1"/>
  <c r="AN75" i="1"/>
  <c r="AN71" i="1"/>
  <c r="AN76" i="1"/>
  <c r="AN13" i="1"/>
  <c r="AN12" i="1"/>
  <c r="AN78" i="1"/>
  <c r="AN83" i="1"/>
  <c r="AN82" i="1"/>
  <c r="AD29" i="1"/>
  <c r="AD97" i="1"/>
  <c r="AD85" i="1"/>
  <c r="AD36" i="1"/>
  <c r="AD102" i="1"/>
  <c r="AD10" i="1"/>
  <c r="AD42" i="1"/>
  <c r="AD31" i="1"/>
  <c r="AD27" i="1"/>
  <c r="AD33" i="1"/>
  <c r="AD34" i="1"/>
  <c r="AD103" i="1"/>
  <c r="AD84" i="1"/>
  <c r="AD107" i="1"/>
  <c r="AD83" i="1"/>
  <c r="AD80" i="1"/>
  <c r="AD82" i="1"/>
  <c r="AD77" i="1"/>
  <c r="AD99" i="1"/>
  <c r="AD105" i="1"/>
  <c r="AD73" i="1"/>
  <c r="AD81" i="1"/>
  <c r="AD11" i="1"/>
  <c r="AD30" i="1"/>
  <c r="AD32" i="1"/>
  <c r="AD41" i="1"/>
  <c r="AD93" i="1"/>
  <c r="AD72" i="1"/>
  <c r="AD94" i="1"/>
  <c r="AD71" i="1"/>
  <c r="AD95" i="1"/>
  <c r="AD74" i="1"/>
  <c r="AD100" i="1"/>
  <c r="AD35" i="1"/>
  <c r="AD37" i="1"/>
  <c r="AD96" i="1"/>
  <c r="AD79" i="1"/>
  <c r="AD38" i="1"/>
  <c r="AD40" i="1"/>
  <c r="AD28" i="1"/>
  <c r="AD39" i="1"/>
  <c r="AD86" i="1"/>
  <c r="AD101" i="1"/>
  <c r="AD104" i="1"/>
  <c r="AD76" i="1"/>
  <c r="AD106" i="1"/>
  <c r="AD75" i="1"/>
  <c r="AD98" i="1"/>
  <c r="AD78" i="1"/>
  <c r="AD108" i="1"/>
  <c r="T27" i="1"/>
  <c r="T62" i="1"/>
  <c r="T78" i="1"/>
  <c r="T93" i="1"/>
  <c r="T72" i="1"/>
  <c r="T96" i="1"/>
  <c r="T100" i="1"/>
  <c r="T108" i="1"/>
  <c r="T81" i="1"/>
  <c r="T77" i="1"/>
  <c r="T86" i="1"/>
  <c r="T94" i="1"/>
  <c r="T57" i="1"/>
  <c r="T51" i="1"/>
  <c r="T42" i="1"/>
  <c r="T39" i="1"/>
  <c r="T75" i="1"/>
  <c r="T52" i="1"/>
  <c r="T63" i="1"/>
  <c r="T54" i="1"/>
  <c r="T97" i="1"/>
  <c r="T99" i="1"/>
  <c r="T102" i="1"/>
  <c r="T60" i="1"/>
  <c r="T33" i="1"/>
  <c r="T41" i="1"/>
  <c r="T36" i="1"/>
  <c r="T50" i="1"/>
  <c r="T79" i="1"/>
  <c r="T73" i="1"/>
  <c r="T82" i="1"/>
  <c r="T85" i="1"/>
  <c r="T64" i="1"/>
  <c r="T35" i="1"/>
  <c r="T32" i="1"/>
  <c r="T105" i="1"/>
  <c r="T56" i="1"/>
  <c r="T76" i="1"/>
  <c r="T106" i="1"/>
  <c r="T107" i="1"/>
  <c r="T29" i="1"/>
  <c r="T31" i="1"/>
  <c r="T30" i="1"/>
  <c r="T53" i="1"/>
  <c r="T80" i="1"/>
  <c r="T12" i="1"/>
  <c r="T5" i="1"/>
  <c r="T38" i="1"/>
  <c r="T34" i="1"/>
  <c r="T28" i="1"/>
  <c r="T37" i="1"/>
  <c r="T104" i="1"/>
  <c r="T95" i="1"/>
  <c r="T49" i="1"/>
  <c r="T98" i="1"/>
  <c r="T74" i="1"/>
  <c r="T59" i="1"/>
  <c r="T84" i="1"/>
  <c r="T71" i="1"/>
  <c r="T61" i="1"/>
  <c r="T83" i="1"/>
  <c r="T101" i="1"/>
  <c r="T103" i="1"/>
  <c r="T58" i="1"/>
  <c r="T40" i="1"/>
  <c r="T55" i="1"/>
  <c r="T37" i="12"/>
  <c r="J77" i="12"/>
  <c r="J78" i="12"/>
  <c r="J76" i="12"/>
  <c r="J68" i="12"/>
  <c r="J70" i="12"/>
  <c r="J55" i="12"/>
  <c r="J57" i="12"/>
  <c r="J60" i="12"/>
  <c r="J61" i="12"/>
  <c r="J51" i="12"/>
  <c r="J53" i="12"/>
  <c r="AN75" i="12"/>
  <c r="AN78" i="12"/>
  <c r="AN69" i="12"/>
  <c r="AN76" i="12"/>
  <c r="AN68" i="12"/>
  <c r="AN73" i="12"/>
  <c r="T39" i="12"/>
  <c r="T76" i="12"/>
  <c r="BH53" i="12"/>
  <c r="AN77" i="12"/>
  <c r="AD101" i="12"/>
  <c r="AD90" i="12"/>
  <c r="AN71" i="12"/>
  <c r="J71" i="12"/>
  <c r="BH29" i="12"/>
  <c r="AN81" i="12"/>
  <c r="T16" i="12"/>
  <c r="J81" i="12"/>
  <c r="T34" i="12"/>
  <c r="BH98" i="12"/>
  <c r="T27" i="12"/>
  <c r="J59" i="12"/>
  <c r="BH31" i="12"/>
  <c r="J37" i="12"/>
  <c r="J31" i="12"/>
  <c r="J35" i="12"/>
  <c r="J7" i="12"/>
  <c r="J16" i="12"/>
  <c r="J38" i="12"/>
  <c r="AD26" i="12"/>
  <c r="AD40" i="12"/>
  <c r="AD37" i="12"/>
  <c r="AD32" i="12"/>
  <c r="AD34" i="12"/>
  <c r="AD38" i="12"/>
  <c r="AD30" i="12"/>
  <c r="AD28" i="12"/>
  <c r="AD31" i="12"/>
  <c r="AD82" i="12"/>
  <c r="T57" i="12"/>
  <c r="AN14" i="12"/>
  <c r="AN13" i="12"/>
  <c r="AN15" i="12"/>
  <c r="AN18" i="12"/>
  <c r="AN19" i="12"/>
  <c r="BH54" i="12"/>
  <c r="T54" i="12"/>
  <c r="BH100" i="12"/>
  <c r="J56" i="12"/>
  <c r="J40" i="12"/>
  <c r="J34" i="12"/>
  <c r="AN79" i="12"/>
  <c r="AN74" i="12"/>
  <c r="AD103" i="12"/>
  <c r="T48" i="12"/>
  <c r="T7" i="12"/>
  <c r="AD97" i="12"/>
  <c r="AD92" i="12"/>
  <c r="AD68" i="12"/>
  <c r="J101" i="12"/>
  <c r="J50" i="12"/>
  <c r="J19" i="12"/>
  <c r="J29" i="12"/>
  <c r="AN80" i="12"/>
  <c r="AD35" i="12"/>
  <c r="J79" i="12"/>
  <c r="J72" i="12"/>
  <c r="J17" i="12"/>
  <c r="J47" i="12"/>
  <c r="AN72" i="12"/>
  <c r="J32" i="12"/>
  <c r="J49" i="12"/>
  <c r="AD102" i="12"/>
  <c r="BH37" i="12"/>
  <c r="AD98" i="12"/>
  <c r="T89" i="12"/>
  <c r="AD5" i="12"/>
  <c r="J96" i="12"/>
  <c r="J12" i="12"/>
  <c r="J26" i="12"/>
  <c r="AN8" i="12"/>
  <c r="AD100" i="12"/>
  <c r="AD95" i="12"/>
  <c r="BH93" i="12"/>
  <c r="T55" i="12"/>
  <c r="J100" i="12"/>
  <c r="J14" i="12"/>
  <c r="J48" i="12"/>
  <c r="BH16" i="12"/>
  <c r="AD69" i="12"/>
  <c r="AD79" i="12"/>
  <c r="AD81" i="12"/>
  <c r="AD72" i="12"/>
  <c r="AD77" i="12"/>
  <c r="J11" i="12"/>
  <c r="AD39" i="12"/>
  <c r="AN17" i="12"/>
  <c r="AD71" i="12"/>
  <c r="J82" i="12"/>
  <c r="J97" i="12"/>
  <c r="J69" i="12"/>
  <c r="AN70" i="12"/>
  <c r="AD89" i="12"/>
  <c r="J95" i="12"/>
  <c r="J52" i="12"/>
  <c r="J8" i="12"/>
  <c r="AN10" i="12"/>
  <c r="J28" i="12"/>
  <c r="AN5" i="12"/>
  <c r="BH5" i="12"/>
  <c r="T95" i="12"/>
  <c r="T51" i="12"/>
  <c r="T31" i="12"/>
  <c r="T82" i="12"/>
  <c r="J27" i="12"/>
  <c r="J18" i="12"/>
  <c r="J6" i="12"/>
  <c r="T93" i="12"/>
  <c r="AD96" i="12"/>
  <c r="AD99" i="12"/>
  <c r="T59" i="12"/>
  <c r="J91" i="12"/>
  <c r="J102" i="12"/>
  <c r="J99" i="12"/>
  <c r="BH89" i="12"/>
  <c r="J13" i="12"/>
  <c r="J5" i="12"/>
  <c r="BH51" i="12"/>
  <c r="BH15" i="12"/>
  <c r="T28" i="12"/>
  <c r="T75" i="12"/>
  <c r="T103" i="12"/>
  <c r="T40" i="12"/>
  <c r="T9" i="12"/>
  <c r="T17" i="12"/>
  <c r="T58" i="12"/>
  <c r="T68" i="12"/>
  <c r="T6" i="12"/>
  <c r="T71" i="12"/>
  <c r="T100" i="12"/>
  <c r="T99" i="12"/>
  <c r="T56" i="12"/>
  <c r="T69" i="12"/>
  <c r="T49" i="12"/>
  <c r="T72" i="12"/>
  <c r="T36" i="12"/>
  <c r="T52" i="12"/>
  <c r="AD6" i="12"/>
  <c r="AD12" i="12"/>
  <c r="AD16" i="12"/>
  <c r="AD17" i="12"/>
  <c r="AD13" i="12"/>
  <c r="AD9" i="12"/>
  <c r="AD14" i="12"/>
  <c r="AD8" i="12"/>
  <c r="T50" i="12"/>
  <c r="T98" i="12"/>
  <c r="T70" i="12"/>
  <c r="T35" i="12"/>
  <c r="T11" i="12"/>
  <c r="T19" i="12"/>
  <c r="BH60" i="12"/>
  <c r="T92" i="12"/>
  <c r="T8" i="12"/>
  <c r="T94" i="12"/>
  <c r="T61" i="12"/>
  <c r="T60" i="12"/>
  <c r="T10" i="12"/>
  <c r="T101" i="12"/>
  <c r="T73" i="12"/>
  <c r="T30" i="12"/>
  <c r="T5" i="12"/>
  <c r="BH28" i="12"/>
  <c r="T97" i="12"/>
  <c r="T91" i="12"/>
  <c r="BH92" i="12"/>
  <c r="T78" i="12"/>
  <c r="T53" i="12"/>
  <c r="T80" i="12"/>
  <c r="T29" i="12"/>
  <c r="T13" i="12"/>
  <c r="T47" i="12"/>
  <c r="T32" i="12"/>
  <c r="T79" i="12"/>
  <c r="T26" i="12"/>
  <c r="T12" i="12"/>
  <c r="T74" i="12"/>
  <c r="T14" i="12"/>
  <c r="T96" i="12"/>
  <c r="AD10" i="12"/>
  <c r="AD15" i="12"/>
  <c r="AX72" i="12"/>
  <c r="AW10" i="12"/>
  <c r="AW15" i="12"/>
  <c r="AW14" i="12"/>
  <c r="AW12" i="12"/>
  <c r="AX75" i="12"/>
  <c r="AX74" i="12"/>
  <c r="AW11" i="12"/>
  <c r="AW8" i="12"/>
  <c r="AX68" i="12"/>
  <c r="AX82" i="12"/>
  <c r="AW17" i="12"/>
  <c r="AX76" i="12"/>
  <c r="AX71" i="12"/>
  <c r="AX73" i="12"/>
  <c r="AX70" i="12"/>
  <c r="AW18" i="12"/>
  <c r="AW7" i="12"/>
  <c r="AW5" i="12"/>
  <c r="AX80" i="12"/>
  <c r="AX77" i="12"/>
  <c r="BH10" i="12"/>
  <c r="AW16" i="12"/>
  <c r="AX69" i="12"/>
  <c r="AX79" i="12"/>
  <c r="AX81" i="12"/>
  <c r="AX78" i="12"/>
  <c r="AW13" i="12"/>
  <c r="AW9" i="12"/>
  <c r="AW19" i="12"/>
  <c r="BH12" i="12"/>
  <c r="BH7" i="12"/>
  <c r="AW6" i="12"/>
  <c r="AN5" i="11"/>
  <c r="AD15" i="11"/>
  <c r="AD35" i="11"/>
  <c r="AD7" i="11"/>
  <c r="BH7" i="11"/>
  <c r="BH15" i="11"/>
  <c r="AX37" i="11"/>
  <c r="AX38" i="11"/>
  <c r="AD46" i="11"/>
  <c r="AD37" i="11"/>
  <c r="AD45" i="11"/>
  <c r="BH45" i="11"/>
  <c r="AN36" i="11"/>
  <c r="AN38" i="11"/>
  <c r="BH5" i="11"/>
  <c r="AX36" i="11"/>
  <c r="AD5" i="11"/>
  <c r="AD48" i="11"/>
  <c r="AD47" i="11"/>
  <c r="BH46" i="11"/>
  <c r="AN37" i="11"/>
  <c r="AD8" i="11"/>
  <c r="AD18" i="11"/>
  <c r="BH8" i="11"/>
  <c r="BH48" i="11"/>
  <c r="AN6" i="11"/>
  <c r="AN8" i="11"/>
  <c r="AX35" i="11"/>
  <c r="AD17" i="11"/>
  <c r="AD38" i="11"/>
  <c r="AD6" i="11"/>
  <c r="BH6" i="11"/>
  <c r="AD16" i="11"/>
  <c r="AD36" i="11"/>
  <c r="AN7" i="11"/>
  <c r="AN35" i="11"/>
  <c r="BH17" i="11"/>
  <c r="AN9" i="1"/>
  <c r="AN8" i="1"/>
  <c r="AN14" i="1"/>
  <c r="AN17" i="1"/>
  <c r="AN6" i="1"/>
  <c r="AN19" i="1"/>
  <c r="AN11" i="1"/>
  <c r="AN18" i="1"/>
  <c r="AN16" i="1"/>
  <c r="AN20" i="1"/>
  <c r="AN15" i="1"/>
  <c r="AN5" i="1"/>
  <c r="AN7" i="1"/>
  <c r="AN10" i="1"/>
  <c r="AD8" i="1"/>
  <c r="AD6" i="1"/>
  <c r="AD16" i="1"/>
  <c r="AD19" i="1"/>
  <c r="AD14" i="1"/>
  <c r="AD15" i="1"/>
  <c r="AD20" i="1"/>
  <c r="AD17" i="1"/>
  <c r="AD18" i="1"/>
  <c r="AD13" i="1"/>
  <c r="AD5" i="1"/>
  <c r="AD7" i="1"/>
  <c r="AD9" i="1"/>
  <c r="AD12" i="1"/>
  <c r="T7" i="1"/>
  <c r="T13" i="1"/>
  <c r="T8" i="1"/>
  <c r="T18" i="1"/>
  <c r="T20" i="1"/>
  <c r="T10" i="1"/>
  <c r="T19" i="1"/>
  <c r="T16" i="1"/>
  <c r="T14" i="1"/>
  <c r="T6" i="1"/>
  <c r="T15" i="1"/>
  <c r="T9" i="1"/>
  <c r="T11" i="1"/>
  <c r="T17" i="1"/>
  <c r="H21" i="1"/>
  <c r="BI27" i="11"/>
  <c r="BI26" i="11"/>
  <c r="BI25" i="11"/>
  <c r="B34" i="10"/>
  <c r="B45" i="10"/>
  <c r="BI100" i="12"/>
  <c r="B47" i="10"/>
  <c r="BI89" i="12"/>
  <c r="B38" i="10"/>
  <c r="BI74" i="12"/>
  <c r="BI93" i="12"/>
  <c r="BI75" i="12"/>
  <c r="BI50" i="12"/>
  <c r="B43" i="10"/>
  <c r="B42" i="10"/>
  <c r="B41" i="10"/>
  <c r="B35" i="10"/>
  <c r="BI49" i="12"/>
  <c r="BI95" i="12"/>
  <c r="BI47" i="12"/>
  <c r="B36" i="10"/>
  <c r="BI80" i="12"/>
  <c r="B40" i="10"/>
  <c r="BI53" i="12"/>
  <c r="BI58" i="12"/>
  <c r="BI32" i="12"/>
  <c r="B37" i="10"/>
  <c r="B44" i="10"/>
  <c r="BI78" i="12"/>
  <c r="BI54" i="12"/>
  <c r="BI79" i="12"/>
  <c r="BI55" i="12"/>
  <c r="BI61" i="12"/>
  <c r="BI48" i="12"/>
  <c r="BI59" i="12"/>
  <c r="B33" i="10"/>
  <c r="B46" i="10"/>
  <c r="B39" i="10"/>
  <c r="B26" i="10"/>
  <c r="B25" i="10"/>
  <c r="B28" i="10"/>
  <c r="B27" i="10"/>
  <c r="BI72" i="12"/>
  <c r="BI70" i="12"/>
  <c r="BI91" i="12"/>
  <c r="BI81" i="12"/>
  <c r="BI60" i="12"/>
  <c r="BI57" i="12"/>
  <c r="BI51" i="12"/>
  <c r="BI33" i="12"/>
  <c r="BI56" i="12"/>
  <c r="BI39" i="12"/>
  <c r="BI90" i="12"/>
  <c r="BI52" i="12"/>
  <c r="BI68" i="12"/>
  <c r="BI77" i="12"/>
  <c r="BI76" i="12"/>
  <c r="BI73" i="12"/>
  <c r="BI71" i="12"/>
  <c r="BI35" i="12"/>
  <c r="BI69" i="12"/>
  <c r="BI82" i="12"/>
  <c r="BI37" i="12"/>
  <c r="BI36" i="12"/>
  <c r="BI101" i="12"/>
  <c r="BI40" i="12"/>
  <c r="BI103" i="12"/>
  <c r="BI92" i="12"/>
  <c r="BI97" i="12"/>
  <c r="BI28" i="12"/>
  <c r="BI99" i="12"/>
  <c r="BI94" i="12"/>
  <c r="BI34" i="12"/>
  <c r="BI38" i="12"/>
  <c r="BI98" i="12"/>
  <c r="BI30" i="12"/>
  <c r="BI102" i="12"/>
  <c r="BI26" i="12"/>
  <c r="BI96" i="12"/>
  <c r="BI29" i="12"/>
  <c r="BI27" i="12"/>
  <c r="BI31" i="12"/>
  <c r="BI7" i="12"/>
  <c r="BI12" i="12"/>
  <c r="BI8" i="12"/>
  <c r="BI11" i="12"/>
  <c r="BI10" i="12"/>
  <c r="BI13" i="12"/>
  <c r="BI18" i="12"/>
  <c r="BI9" i="12"/>
  <c r="BI6" i="12"/>
  <c r="BI15" i="12"/>
  <c r="BI19" i="12"/>
  <c r="BI14" i="12"/>
  <c r="BI17" i="12"/>
  <c r="BI5" i="12"/>
  <c r="BI16" i="12"/>
  <c r="BI6" i="11"/>
  <c r="BI36" i="11"/>
  <c r="BI37" i="11"/>
  <c r="BI16" i="11"/>
  <c r="BI17" i="11"/>
  <c r="BI38" i="11"/>
  <c r="BI35" i="11"/>
  <c r="BI48" i="11"/>
  <c r="BI46" i="11"/>
  <c r="BI15" i="11"/>
  <c r="BI5" i="11"/>
  <c r="BI45" i="11"/>
  <c r="BI47" i="11"/>
  <c r="BI8" i="11"/>
  <c r="BI7" i="11"/>
  <c r="BI18" i="11"/>
  <c r="I8" i="1"/>
  <c r="BH8" i="1"/>
  <c r="I12" i="1"/>
  <c r="BH12" i="1"/>
  <c r="I15" i="1"/>
  <c r="BH15" i="1"/>
  <c r="I19" i="1"/>
  <c r="BH19" i="1"/>
  <c r="I18" i="1"/>
  <c r="BH18" i="1"/>
  <c r="I9" i="1"/>
  <c r="BH9" i="1"/>
  <c r="I13" i="1"/>
  <c r="BH13" i="1"/>
  <c r="I16" i="1"/>
  <c r="BH16" i="1"/>
  <c r="I20" i="1"/>
  <c r="BH20" i="1"/>
  <c r="I11" i="1"/>
  <c r="BH11" i="1"/>
  <c r="I5" i="1"/>
  <c r="BH5" i="1"/>
  <c r="I6" i="1"/>
  <c r="BH6" i="1"/>
  <c r="I10" i="1"/>
  <c r="BH10" i="1"/>
  <c r="I17" i="1"/>
  <c r="BH17" i="1"/>
  <c r="I7" i="1"/>
  <c r="BH7" i="1"/>
  <c r="I14" i="1"/>
  <c r="BH14" i="1"/>
  <c r="C46" i="10"/>
  <c r="C25" i="10"/>
  <c r="C35" i="10"/>
  <c r="C45" i="10"/>
  <c r="C33" i="10"/>
  <c r="C44" i="10"/>
  <c r="C42" i="10"/>
  <c r="C43" i="10"/>
  <c r="C34" i="10"/>
  <c r="C36" i="10"/>
  <c r="C39" i="10"/>
  <c r="C38" i="10"/>
  <c r="C47" i="10"/>
  <c r="C37" i="10"/>
  <c r="C40" i="10"/>
  <c r="C41" i="10"/>
  <c r="C27" i="10"/>
  <c r="C28" i="10"/>
  <c r="C26" i="10"/>
  <c r="BI5" i="1"/>
  <c r="BH27" i="1"/>
  <c r="J27" i="1"/>
  <c r="BH94" i="1"/>
  <c r="J94" i="1"/>
  <c r="BH30" i="1"/>
  <c r="J30" i="1"/>
  <c r="BH35" i="1"/>
  <c r="J35" i="1"/>
  <c r="BH29" i="1"/>
  <c r="J29" i="1"/>
  <c r="J73" i="1"/>
  <c r="J80" i="1"/>
  <c r="BH50" i="1"/>
  <c r="J50" i="1"/>
  <c r="BH56" i="1"/>
  <c r="J56" i="1"/>
  <c r="J77" i="1"/>
  <c r="J82" i="1"/>
  <c r="BH99" i="1"/>
  <c r="J99" i="1"/>
  <c r="BH64" i="1"/>
  <c r="J64" i="1"/>
  <c r="J78" i="1"/>
  <c r="BH58" i="1"/>
  <c r="J58" i="1"/>
  <c r="BH96" i="1"/>
  <c r="J96" i="1"/>
  <c r="BH104" i="1"/>
  <c r="J104" i="1"/>
  <c r="BH34" i="1"/>
  <c r="J34" i="1"/>
  <c r="BH32" i="1"/>
  <c r="J32" i="1"/>
  <c r="BH102" i="1"/>
  <c r="J102" i="1"/>
  <c r="J74" i="1"/>
  <c r="BH37" i="1"/>
  <c r="J37" i="1"/>
  <c r="BH41" i="1"/>
  <c r="J41" i="1"/>
  <c r="BH39" i="1"/>
  <c r="J39" i="1"/>
  <c r="BH42" i="1"/>
  <c r="J42" i="1"/>
  <c r="BH33" i="1"/>
  <c r="J33" i="1"/>
  <c r="BH106" i="1"/>
  <c r="J106" i="1"/>
  <c r="J72" i="1"/>
  <c r="BH105" i="1"/>
  <c r="J105" i="1"/>
  <c r="J85" i="1"/>
  <c r="BH60" i="1"/>
  <c r="J60" i="1"/>
  <c r="J75" i="1"/>
  <c r="BH62" i="1"/>
  <c r="J62" i="1"/>
  <c r="BH59" i="1"/>
  <c r="J59" i="1"/>
  <c r="BH54" i="1"/>
  <c r="J54" i="1"/>
  <c r="BH108" i="1"/>
  <c r="J108" i="1"/>
  <c r="BH28" i="1"/>
  <c r="J28" i="1"/>
  <c r="BH36" i="1"/>
  <c r="J36" i="1"/>
  <c r="BH31" i="1"/>
  <c r="J31" i="1"/>
  <c r="BH40" i="1"/>
  <c r="J40" i="1"/>
  <c r="BH61" i="1"/>
  <c r="J61" i="1"/>
  <c r="J81" i="1"/>
  <c r="BH98" i="1"/>
  <c r="J98" i="1"/>
  <c r="BH57" i="1"/>
  <c r="J57" i="1"/>
  <c r="J79" i="1"/>
  <c r="J84" i="1"/>
  <c r="BH63" i="1"/>
  <c r="J63" i="1"/>
  <c r="J83" i="1"/>
  <c r="BH103" i="1"/>
  <c r="J103" i="1"/>
  <c r="BH53" i="1"/>
  <c r="J53" i="1"/>
  <c r="BH52" i="1"/>
  <c r="J52" i="1"/>
  <c r="BH93" i="1"/>
  <c r="J93" i="1"/>
  <c r="BH38" i="1"/>
  <c r="J38" i="1"/>
  <c r="BH49" i="1"/>
  <c r="J49" i="1"/>
  <c r="J86" i="1"/>
  <c r="BH100" i="1"/>
  <c r="J100" i="1"/>
  <c r="J71" i="1"/>
  <c r="BH55" i="1"/>
  <c r="B11" i="10"/>
  <c r="J55" i="1"/>
  <c r="BH51" i="1"/>
  <c r="J51" i="1"/>
  <c r="J76" i="1"/>
  <c r="BH95" i="1"/>
  <c r="J95" i="1"/>
  <c r="BH107" i="1"/>
  <c r="J107" i="1"/>
  <c r="BH97" i="1"/>
  <c r="J97" i="1"/>
  <c r="BH101" i="1"/>
  <c r="J101" i="1"/>
  <c r="BI14" i="1"/>
  <c r="BI11" i="1"/>
  <c r="BI9" i="1"/>
  <c r="BI12" i="1"/>
  <c r="BI7" i="1"/>
  <c r="BI10" i="1"/>
  <c r="BI20" i="1"/>
  <c r="BI18" i="1"/>
  <c r="BI8" i="1"/>
  <c r="BI6" i="1"/>
  <c r="BI16" i="1"/>
  <c r="BI19" i="1"/>
  <c r="BI17" i="1"/>
  <c r="BI13" i="1"/>
  <c r="BI15" i="1"/>
  <c r="J13" i="1"/>
  <c r="J12" i="1"/>
  <c r="J14" i="1"/>
  <c r="J17" i="1"/>
  <c r="J6" i="1"/>
  <c r="J9" i="1"/>
  <c r="J8" i="1"/>
  <c r="J11" i="1"/>
  <c r="J20" i="1"/>
  <c r="J19" i="1"/>
  <c r="J5" i="1"/>
  <c r="J7" i="1"/>
  <c r="J10" i="1"/>
  <c r="J16" i="1"/>
  <c r="J15" i="1"/>
  <c r="J18" i="1"/>
  <c r="B12" i="10"/>
  <c r="B16" i="10"/>
  <c r="B5" i="10"/>
  <c r="B17" i="10"/>
  <c r="B15" i="10"/>
  <c r="B6" i="10"/>
  <c r="B18" i="10"/>
  <c r="B10" i="10"/>
  <c r="B14" i="10"/>
  <c r="B13" i="10"/>
  <c r="B9" i="10"/>
  <c r="B20" i="10"/>
  <c r="B19" i="10"/>
  <c r="B8" i="10"/>
  <c r="B7" i="10"/>
  <c r="BI97" i="1"/>
  <c r="BI51" i="1"/>
  <c r="BI38" i="1"/>
  <c r="BI101" i="1"/>
  <c r="BI76" i="1"/>
  <c r="BI107" i="1"/>
  <c r="BI55" i="1"/>
  <c r="BI100" i="1"/>
  <c r="BI49" i="1"/>
  <c r="BI93" i="1"/>
  <c r="BI53" i="1"/>
  <c r="BI83" i="1"/>
  <c r="BI84" i="1"/>
  <c r="BI57" i="1"/>
  <c r="BI81" i="1"/>
  <c r="BI31" i="1"/>
  <c r="BI28" i="1"/>
  <c r="BI108" i="1"/>
  <c r="BI62" i="1"/>
  <c r="BI85" i="1"/>
  <c r="BI106" i="1"/>
  <c r="BI42" i="1"/>
  <c r="BI41" i="1"/>
  <c r="BI74" i="1"/>
  <c r="BI32" i="1"/>
  <c r="BI104" i="1"/>
  <c r="BI58" i="1"/>
  <c r="BI64" i="1"/>
  <c r="BI82" i="1"/>
  <c r="BI77" i="1"/>
  <c r="BI50" i="1"/>
  <c r="BI29" i="1"/>
  <c r="BI94" i="1"/>
  <c r="BI95" i="1"/>
  <c r="BI71" i="1"/>
  <c r="BI86" i="1"/>
  <c r="BI52" i="1"/>
  <c r="BI103" i="1"/>
  <c r="BI63" i="1"/>
  <c r="BI79" i="1"/>
  <c r="BI98" i="1"/>
  <c r="BI61" i="1"/>
  <c r="BI40" i="1"/>
  <c r="BI36" i="1"/>
  <c r="BI54" i="1"/>
  <c r="BI59" i="1"/>
  <c r="BI75" i="1"/>
  <c r="BI60" i="1"/>
  <c r="BI105" i="1"/>
  <c r="BI72" i="1"/>
  <c r="BI33" i="1"/>
  <c r="BI39" i="1"/>
  <c r="BI37" i="1"/>
  <c r="BI102" i="1"/>
  <c r="BI34" i="1"/>
  <c r="BI96" i="1"/>
  <c r="BI78" i="1"/>
  <c r="BI99" i="1"/>
  <c r="BI56" i="1"/>
  <c r="BI80" i="1"/>
  <c r="BI73" i="1"/>
  <c r="BI35" i="1"/>
  <c r="BI30" i="1"/>
  <c r="BI27" i="1"/>
  <c r="C18" i="10"/>
  <c r="C17" i="10"/>
  <c r="C15" i="10"/>
  <c r="C13" i="10"/>
  <c r="C5" i="10"/>
  <c r="C12" i="10"/>
  <c r="C20" i="10"/>
  <c r="C11" i="10"/>
  <c r="C8" i="10"/>
  <c r="C16" i="10"/>
  <c r="C10" i="10"/>
  <c r="C9" i="10"/>
  <c r="C6" i="10"/>
  <c r="C7" i="10"/>
  <c r="C19" i="10"/>
  <c r="C14" i="10"/>
</calcChain>
</file>

<file path=xl/sharedStrings.xml><?xml version="1.0" encoding="utf-8"?>
<sst xmlns="http://schemas.openxmlformats.org/spreadsheetml/2006/main" count="1272" uniqueCount="72">
  <si>
    <t>Men's</t>
  </si>
  <si>
    <t>Time 1</t>
  </si>
  <si>
    <t>Time 2</t>
  </si>
  <si>
    <t>Avg. Time</t>
  </si>
  <si>
    <t>Minutes</t>
  </si>
  <si>
    <t>Seconds</t>
  </si>
  <si>
    <t>Total</t>
  </si>
  <si>
    <t>ASC1</t>
  </si>
  <si>
    <t>ASC2</t>
  </si>
  <si>
    <t>ESF1</t>
  </si>
  <si>
    <t>ESF2</t>
  </si>
  <si>
    <t>DARTMOUTH</t>
  </si>
  <si>
    <t>MSC</t>
  </si>
  <si>
    <t>UNITY</t>
  </si>
  <si>
    <t>COLBY</t>
  </si>
  <si>
    <t>PSC</t>
  </si>
  <si>
    <t>UCONN</t>
  </si>
  <si>
    <t>COBLESKILL</t>
  </si>
  <si>
    <t>UVM</t>
  </si>
  <si>
    <t>PENN STATE</t>
  </si>
  <si>
    <t>FLCC</t>
  </si>
  <si>
    <t>RANGER SCHOOL</t>
  </si>
  <si>
    <t>UNH</t>
  </si>
  <si>
    <t>UMAINE</t>
  </si>
  <si>
    <t>ESF</t>
  </si>
  <si>
    <t>UNITY1</t>
  </si>
  <si>
    <t>UNITY2</t>
  </si>
  <si>
    <t>PSC1</t>
  </si>
  <si>
    <t>PSC2</t>
  </si>
  <si>
    <t>COBLESKILL1</t>
  </si>
  <si>
    <t>COBLESKILL2</t>
  </si>
  <si>
    <t>Jack &amp; Jill</t>
  </si>
  <si>
    <t>Women's</t>
  </si>
  <si>
    <t>Points</t>
  </si>
  <si>
    <t>Event</t>
  </si>
  <si>
    <t>Rank</t>
  </si>
  <si>
    <t>Best</t>
  </si>
  <si>
    <t>Penalties</t>
  </si>
  <si>
    <t>SUPER SWEDE</t>
  </si>
  <si>
    <t>BIRLING</t>
  </si>
  <si>
    <t>STOCK SAW</t>
  </si>
  <si>
    <t>SINGLE BUCK</t>
  </si>
  <si>
    <t>AXE THROW</t>
  </si>
  <si>
    <t>Throw</t>
  </si>
  <si>
    <t>HARD HIT</t>
  </si>
  <si>
    <t>Hits</t>
  </si>
  <si>
    <t>Singles</t>
  </si>
  <si>
    <t>DOUBLES</t>
  </si>
  <si>
    <t>SINGLES</t>
  </si>
  <si>
    <t>CROSSCUT TO HELL</t>
  </si>
  <si>
    <t>FIREBUILD</t>
  </si>
  <si>
    <t>VERTICAL CHOP</t>
  </si>
  <si>
    <t>TRIPLES</t>
  </si>
  <si>
    <t>QUARTER SPLIT</t>
  </si>
  <si>
    <t>HORIZONTAL CHOP</t>
  </si>
  <si>
    <t>TEAMS</t>
  </si>
  <si>
    <t>CROSSCUT</t>
  </si>
  <si>
    <t>BOWSAW</t>
  </si>
  <si>
    <t>LOG ROLL</t>
  </si>
  <si>
    <t>PACKBOARD</t>
  </si>
  <si>
    <t>PULP TOSS</t>
  </si>
  <si>
    <t>CANOEING</t>
  </si>
  <si>
    <t>PORTAGE</t>
  </si>
  <si>
    <t>ASC</t>
  </si>
  <si>
    <t>Final</t>
  </si>
  <si>
    <t>TOTALS</t>
  </si>
  <si>
    <t xml:space="preserve"> TOTALS</t>
  </si>
  <si>
    <t xml:space="preserve">COBLESKILL2 </t>
  </si>
  <si>
    <t xml:space="preserve">MSC </t>
  </si>
  <si>
    <t xml:space="preserve">RANGER SCHOOL </t>
  </si>
  <si>
    <t xml:space="preserve">UVM </t>
  </si>
  <si>
    <t xml:space="preserve">DARTMOUTH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</si>
</sst>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5" xfId="0" applyBorder="1"/>
    <xf numFmtId="0" fontId="0" fillId="0" borderId="3" xfId="0" applyBorder="1"/>
    <xf numFmtId="164" fontId="0" fillId="5" borderId="4" xfId="0" applyNumberFormat="1" applyFill="1" applyBorder="1"/>
    <xf numFmtId="164" fontId="0" fillId="4" borderId="4" xfId="0" applyNumberFormat="1" applyFill="1" applyBorder="1"/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3" borderId="17" xfId="0" applyNumberFormat="1" applyFill="1" applyBorder="1"/>
    <xf numFmtId="0" fontId="0" fillId="6" borderId="0" xfId="0" applyFill="1"/>
    <xf numFmtId="0" fontId="0" fillId="7" borderId="0" xfId="0" applyFill="1"/>
    <xf numFmtId="164" fontId="0" fillId="2" borderId="8" xfId="0" applyNumberFormat="1" applyFill="1" applyBorder="1"/>
    <xf numFmtId="0" fontId="0" fillId="0" borderId="2" xfId="0" applyNumberFormat="1" applyBorder="1"/>
    <xf numFmtId="0" fontId="0" fillId="0" borderId="4" xfId="0" applyNumberFormat="1" applyBorder="1"/>
    <xf numFmtId="0" fontId="0" fillId="0" borderId="6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22" xfId="0" applyBorder="1"/>
    <xf numFmtId="1" fontId="0" fillId="3" borderId="17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64" fontId="0" fillId="0" borderId="20" xfId="0" applyNumberFormat="1" applyFill="1" applyBorder="1"/>
    <xf numFmtId="164" fontId="0" fillId="0" borderId="21" xfId="0" applyNumberFormat="1" applyFill="1" applyBorder="1"/>
    <xf numFmtId="0" fontId="0" fillId="6" borderId="7" xfId="0" applyFill="1" applyBorder="1"/>
    <xf numFmtId="0" fontId="0" fillId="0" borderId="21" xfId="0" applyBorder="1"/>
    <xf numFmtId="0" fontId="3" fillId="0" borderId="0" xfId="0" applyFont="1"/>
    <xf numFmtId="0" fontId="1" fillId="5" borderId="20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164" fontId="0" fillId="5" borderId="21" xfId="0" applyNumberFormat="1" applyFill="1" applyBorder="1"/>
    <xf numFmtId="0" fontId="1" fillId="4" borderId="20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164" fontId="0" fillId="4" borderId="21" xfId="0" applyNumberFormat="1" applyFill="1" applyBorder="1"/>
    <xf numFmtId="1" fontId="0" fillId="2" borderId="20" xfId="0" applyNumberFormat="1" applyFill="1" applyBorder="1"/>
    <xf numFmtId="164" fontId="0" fillId="5" borderId="24" xfId="0" applyNumberFormat="1" applyFill="1" applyBorder="1"/>
    <xf numFmtId="164" fontId="0" fillId="4" borderId="24" xfId="0" applyNumberFormat="1" applyFill="1" applyBorder="1"/>
    <xf numFmtId="1" fontId="0" fillId="2" borderId="21" xfId="0" applyNumberFormat="1" applyFill="1" applyBorder="1"/>
    <xf numFmtId="164" fontId="0" fillId="4" borderId="20" xfId="0" applyNumberFormat="1" applyFill="1" applyBorder="1"/>
    <xf numFmtId="164" fontId="0" fillId="5" borderId="20" xfId="0" applyNumberFormat="1" applyFill="1" applyBorder="1"/>
    <xf numFmtId="0" fontId="0" fillId="0" borderId="15" xfId="0" applyBorder="1"/>
    <xf numFmtId="0" fontId="0" fillId="0" borderId="16" xfId="0" applyBorder="1"/>
    <xf numFmtId="0" fontId="0" fillId="0" borderId="15" xfId="0" applyNumberFormat="1" applyBorder="1"/>
    <xf numFmtId="0" fontId="0" fillId="0" borderId="16" xfId="0" applyNumberFormat="1" applyBorder="1"/>
    <xf numFmtId="164" fontId="0" fillId="0" borderId="19" xfId="0" applyNumberFormat="1" applyFill="1" applyBorder="1"/>
    <xf numFmtId="1" fontId="0" fillId="2" borderId="19" xfId="0" applyNumberFormat="1" applyFill="1" applyBorder="1"/>
    <xf numFmtId="164" fontId="0" fillId="5" borderId="25" xfId="0" applyNumberFormat="1" applyFill="1" applyBorder="1"/>
    <xf numFmtId="164" fontId="0" fillId="4" borderId="26" xfId="0" applyNumberFormat="1" applyFill="1" applyBorder="1"/>
    <xf numFmtId="164" fontId="0" fillId="4" borderId="27" xfId="0" applyNumberFormat="1" applyFill="1" applyBorder="1"/>
    <xf numFmtId="164" fontId="0" fillId="4" borderId="28" xfId="0" applyNumberFormat="1" applyFill="1" applyBorder="1"/>
    <xf numFmtId="0" fontId="1" fillId="4" borderId="18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10"/>
  <sheetViews>
    <sheetView zoomScale="90" zoomScaleNormal="90" zoomScaleSheetLayoutView="20" zoomScalePageLayoutView="90" workbookViewId="0">
      <pane xSplit="1" topLeftCell="B1" activePane="topRight" state="frozen"/>
      <selection pane="topRight" sqref="A1:A1048576"/>
    </sheetView>
  </sheetViews>
  <sheetFormatPr baseColWidth="10" defaultColWidth="8.83203125" defaultRowHeight="15" x14ac:dyDescent="0.2"/>
  <cols>
    <col min="1" max="1" width="17.33203125" bestFit="1" customWidth="1"/>
    <col min="2" max="7" width="8.33203125" bestFit="1" customWidth="1"/>
    <col min="8" max="8" width="9.6640625" bestFit="1" customWidth="1"/>
    <col min="9" max="9" width="9.33203125" bestFit="1" customWidth="1"/>
    <col min="10" max="10" width="8.33203125" bestFit="1" customWidth="1"/>
    <col min="12" max="17" width="8.33203125" bestFit="1" customWidth="1"/>
    <col min="18" max="18" width="9.6640625" bestFit="1" customWidth="1"/>
    <col min="19" max="19" width="10.5" bestFit="1" customWidth="1"/>
    <col min="20" max="20" width="8.33203125" bestFit="1" customWidth="1"/>
    <col min="22" max="27" width="8.33203125" bestFit="1" customWidth="1"/>
    <col min="28" max="28" width="9.6640625" bestFit="1" customWidth="1"/>
    <col min="29" max="29" width="9.33203125" bestFit="1" customWidth="1"/>
    <col min="30" max="30" width="8.33203125" bestFit="1" customWidth="1"/>
    <col min="32" max="37" width="8.33203125" bestFit="1" customWidth="1"/>
    <col min="38" max="38" width="9.6640625" bestFit="1" customWidth="1"/>
    <col min="39" max="39" width="9.33203125" bestFit="1" customWidth="1"/>
    <col min="40" max="40" width="8.33203125" bestFit="1" customWidth="1"/>
    <col min="42" max="47" width="8.33203125" bestFit="1" customWidth="1"/>
    <col min="48" max="48" width="9.6640625" bestFit="1" customWidth="1"/>
    <col min="49" max="49" width="9.33203125" bestFit="1" customWidth="1"/>
    <col min="50" max="54" width="8.33203125" bestFit="1" customWidth="1"/>
    <col min="55" max="55" width="9.6640625" bestFit="1" customWidth="1"/>
    <col min="56" max="56" width="5.5" bestFit="1" customWidth="1"/>
    <col min="57" max="57" width="9.33203125" bestFit="1" customWidth="1"/>
    <col min="58" max="58" width="8.33203125" bestFit="1" customWidth="1"/>
    <col min="60" max="60" width="9.33203125" bestFit="1" customWidth="1"/>
    <col min="61" max="61" width="8.33203125" bestFit="1" customWidth="1"/>
    <col min="62" max="62" width="8.5" bestFit="1" customWidth="1"/>
  </cols>
  <sheetData>
    <row r="1" spans="1:62" ht="25" thickBot="1" x14ac:dyDescent="0.35">
      <c r="A1" s="30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5"/>
      <c r="BH1" s="64" t="s">
        <v>65</v>
      </c>
      <c r="BI1" s="64"/>
      <c r="BJ1" s="15"/>
    </row>
    <row r="2" spans="1:62" ht="16" thickBot="1" x14ac:dyDescent="0.25">
      <c r="A2" s="28"/>
      <c r="B2" s="59" t="s">
        <v>41</v>
      </c>
      <c r="C2" s="60"/>
      <c r="D2" s="60"/>
      <c r="E2" s="60"/>
      <c r="F2" s="60"/>
      <c r="G2" s="60"/>
      <c r="H2" s="60"/>
      <c r="I2" s="60"/>
      <c r="J2" s="61"/>
      <c r="K2" s="14"/>
      <c r="L2" s="59" t="s">
        <v>40</v>
      </c>
      <c r="M2" s="60"/>
      <c r="N2" s="60"/>
      <c r="O2" s="60"/>
      <c r="P2" s="60"/>
      <c r="Q2" s="60"/>
      <c r="R2" s="60"/>
      <c r="S2" s="60"/>
      <c r="T2" s="61"/>
      <c r="U2" s="14"/>
      <c r="V2" s="59" t="s">
        <v>39</v>
      </c>
      <c r="W2" s="60"/>
      <c r="X2" s="60"/>
      <c r="Y2" s="60"/>
      <c r="Z2" s="60"/>
      <c r="AA2" s="60"/>
      <c r="AB2" s="60"/>
      <c r="AC2" s="60"/>
      <c r="AD2" s="61"/>
      <c r="AE2" s="14"/>
      <c r="AF2" s="59" t="s">
        <v>38</v>
      </c>
      <c r="AG2" s="60"/>
      <c r="AH2" s="60"/>
      <c r="AI2" s="60"/>
      <c r="AJ2" s="60"/>
      <c r="AK2" s="60"/>
      <c r="AL2" s="60"/>
      <c r="AM2" s="60"/>
      <c r="AN2" s="61"/>
      <c r="AO2" s="14"/>
      <c r="AP2" s="59" t="s">
        <v>42</v>
      </c>
      <c r="AQ2" s="60"/>
      <c r="AR2" s="60"/>
      <c r="AS2" s="60"/>
      <c r="AT2" s="60"/>
      <c r="AU2" s="60"/>
      <c r="AV2" s="60"/>
      <c r="AW2" s="61"/>
      <c r="AX2" s="14"/>
      <c r="AY2" s="59" t="s">
        <v>44</v>
      </c>
      <c r="AZ2" s="60"/>
      <c r="BA2" s="60"/>
      <c r="BB2" s="60"/>
      <c r="BC2" s="60"/>
      <c r="BD2" s="60"/>
      <c r="BE2" s="60"/>
      <c r="BF2" s="61"/>
      <c r="BG2" s="15"/>
      <c r="BH2" s="14"/>
      <c r="BI2" s="14"/>
      <c r="BJ2" s="15"/>
    </row>
    <row r="3" spans="1:62" x14ac:dyDescent="0.2">
      <c r="A3" s="55" t="s">
        <v>0</v>
      </c>
      <c r="B3" s="57" t="s">
        <v>1</v>
      </c>
      <c r="C3" s="58"/>
      <c r="D3" s="57" t="s">
        <v>2</v>
      </c>
      <c r="E3" s="58"/>
      <c r="F3" s="57" t="s">
        <v>37</v>
      </c>
      <c r="G3" s="58"/>
      <c r="H3" s="1" t="s">
        <v>3</v>
      </c>
      <c r="I3" s="6" t="s">
        <v>34</v>
      </c>
      <c r="J3" s="7" t="s">
        <v>34</v>
      </c>
      <c r="K3" s="14"/>
      <c r="L3" s="57" t="s">
        <v>1</v>
      </c>
      <c r="M3" s="58"/>
      <c r="N3" s="57" t="s">
        <v>2</v>
      </c>
      <c r="O3" s="58"/>
      <c r="P3" s="57" t="s">
        <v>37</v>
      </c>
      <c r="Q3" s="58"/>
      <c r="R3" s="1" t="s">
        <v>3</v>
      </c>
      <c r="S3" s="6" t="s">
        <v>34</v>
      </c>
      <c r="T3" s="7" t="s">
        <v>34</v>
      </c>
      <c r="U3" s="14"/>
      <c r="V3" s="57" t="s">
        <v>1</v>
      </c>
      <c r="W3" s="58"/>
      <c r="X3" s="57" t="s">
        <v>2</v>
      </c>
      <c r="Y3" s="58"/>
      <c r="Z3" s="57" t="s">
        <v>37</v>
      </c>
      <c r="AA3" s="58"/>
      <c r="AB3" s="1" t="s">
        <v>3</v>
      </c>
      <c r="AC3" s="6" t="s">
        <v>34</v>
      </c>
      <c r="AD3" s="7" t="s">
        <v>34</v>
      </c>
      <c r="AE3" s="14"/>
      <c r="AF3" s="57" t="s">
        <v>1</v>
      </c>
      <c r="AG3" s="58"/>
      <c r="AH3" s="57" t="s">
        <v>2</v>
      </c>
      <c r="AI3" s="58"/>
      <c r="AJ3" s="57" t="s">
        <v>37</v>
      </c>
      <c r="AK3" s="58"/>
      <c r="AL3" s="1" t="s">
        <v>3</v>
      </c>
      <c r="AM3" s="6" t="s">
        <v>34</v>
      </c>
      <c r="AN3" s="7" t="s">
        <v>34</v>
      </c>
      <c r="AO3" s="14"/>
      <c r="AP3" s="57" t="s">
        <v>43</v>
      </c>
      <c r="AQ3" s="62"/>
      <c r="AR3" s="62"/>
      <c r="AS3" s="62"/>
      <c r="AT3" s="62"/>
      <c r="AU3" s="1" t="s">
        <v>34</v>
      </c>
      <c r="AV3" s="6" t="s">
        <v>34</v>
      </c>
      <c r="AW3" s="7" t="s">
        <v>34</v>
      </c>
      <c r="AX3" s="14"/>
      <c r="AY3" s="57" t="s">
        <v>1</v>
      </c>
      <c r="AZ3" s="58"/>
      <c r="BA3" s="57" t="s">
        <v>2</v>
      </c>
      <c r="BB3" s="58"/>
      <c r="BC3" s="24" t="s">
        <v>3</v>
      </c>
      <c r="BD3" s="1" t="s">
        <v>6</v>
      </c>
      <c r="BE3" s="6" t="s">
        <v>34</v>
      </c>
      <c r="BF3" s="53" t="s">
        <v>34</v>
      </c>
      <c r="BG3" s="15"/>
      <c r="BH3" s="31" t="s">
        <v>6</v>
      </c>
      <c r="BI3" s="34" t="s">
        <v>46</v>
      </c>
      <c r="BJ3" s="15"/>
    </row>
    <row r="4" spans="1:62" ht="16" thickBot="1" x14ac:dyDescent="0.25">
      <c r="A4" s="56"/>
      <c r="B4" s="11" t="s">
        <v>4</v>
      </c>
      <c r="C4" s="12" t="s">
        <v>5</v>
      </c>
      <c r="D4" s="11" t="s">
        <v>4</v>
      </c>
      <c r="E4" s="12" t="s">
        <v>5</v>
      </c>
      <c r="F4" s="11" t="s">
        <v>4</v>
      </c>
      <c r="G4" s="12" t="s">
        <v>5</v>
      </c>
      <c r="H4" s="10" t="s">
        <v>6</v>
      </c>
      <c r="I4" s="8" t="s">
        <v>33</v>
      </c>
      <c r="J4" s="9" t="s">
        <v>35</v>
      </c>
      <c r="K4" s="14"/>
      <c r="L4" s="11" t="s">
        <v>4</v>
      </c>
      <c r="M4" s="12" t="s">
        <v>5</v>
      </c>
      <c r="N4" s="11" t="s">
        <v>4</v>
      </c>
      <c r="O4" s="12" t="s">
        <v>5</v>
      </c>
      <c r="P4" s="11" t="s">
        <v>4</v>
      </c>
      <c r="Q4" s="12" t="s">
        <v>5</v>
      </c>
      <c r="R4" s="10" t="s">
        <v>6</v>
      </c>
      <c r="S4" s="8" t="s">
        <v>33</v>
      </c>
      <c r="T4" s="9" t="s">
        <v>35</v>
      </c>
      <c r="U4" s="14"/>
      <c r="V4" s="11" t="s">
        <v>4</v>
      </c>
      <c r="W4" s="12" t="s">
        <v>5</v>
      </c>
      <c r="X4" s="11" t="s">
        <v>4</v>
      </c>
      <c r="Y4" s="12" t="s">
        <v>5</v>
      </c>
      <c r="Z4" s="11" t="s">
        <v>4</v>
      </c>
      <c r="AA4" s="12" t="s">
        <v>5</v>
      </c>
      <c r="AB4" s="10" t="s">
        <v>6</v>
      </c>
      <c r="AC4" s="8" t="s">
        <v>33</v>
      </c>
      <c r="AD4" s="9" t="s">
        <v>35</v>
      </c>
      <c r="AE4" s="14"/>
      <c r="AF4" s="11" t="s">
        <v>4</v>
      </c>
      <c r="AG4" s="12" t="s">
        <v>5</v>
      </c>
      <c r="AH4" s="11" t="s">
        <v>4</v>
      </c>
      <c r="AI4" s="12" t="s">
        <v>5</v>
      </c>
      <c r="AJ4" s="11" t="s">
        <v>4</v>
      </c>
      <c r="AK4" s="12" t="s">
        <v>5</v>
      </c>
      <c r="AL4" s="10" t="s">
        <v>6</v>
      </c>
      <c r="AM4" s="8" t="s">
        <v>33</v>
      </c>
      <c r="AN4" s="9" t="s">
        <v>35</v>
      </c>
      <c r="AO4" s="14"/>
      <c r="AP4" s="11">
        <v>1</v>
      </c>
      <c r="AQ4" s="12">
        <v>2</v>
      </c>
      <c r="AR4" s="11">
        <v>3</v>
      </c>
      <c r="AS4" s="12">
        <v>4</v>
      </c>
      <c r="AT4" s="11">
        <v>5</v>
      </c>
      <c r="AU4" s="10" t="s">
        <v>6</v>
      </c>
      <c r="AV4" s="8" t="s">
        <v>33</v>
      </c>
      <c r="AW4" s="9" t="s">
        <v>35</v>
      </c>
      <c r="AX4" s="14"/>
      <c r="AY4" s="11" t="s">
        <v>4</v>
      </c>
      <c r="AZ4" s="12" t="s">
        <v>5</v>
      </c>
      <c r="BA4" s="11" t="s">
        <v>4</v>
      </c>
      <c r="BB4" s="12" t="s">
        <v>5</v>
      </c>
      <c r="BC4" s="25" t="s">
        <v>6</v>
      </c>
      <c r="BD4" s="10" t="s">
        <v>45</v>
      </c>
      <c r="BE4" s="8" t="s">
        <v>33</v>
      </c>
      <c r="BF4" s="54" t="s">
        <v>35</v>
      </c>
      <c r="BG4" s="15"/>
      <c r="BH4" s="32" t="s">
        <v>33</v>
      </c>
      <c r="BI4" s="35" t="s">
        <v>35</v>
      </c>
      <c r="BJ4" s="15"/>
    </row>
    <row r="5" spans="1:62" ht="16" thickBot="1" x14ac:dyDescent="0.25">
      <c r="A5" s="29" t="s">
        <v>7</v>
      </c>
      <c r="B5" s="17">
        <v>0</v>
      </c>
      <c r="C5" s="18">
        <v>22.28</v>
      </c>
      <c r="D5" s="17">
        <v>0</v>
      </c>
      <c r="E5" s="18">
        <v>22.5</v>
      </c>
      <c r="F5" s="17">
        <v>0</v>
      </c>
      <c r="G5" s="18">
        <v>0</v>
      </c>
      <c r="H5" s="16">
        <f>(((B5+(C5/60))+(D5+(E5/60)))/2)+(F5+(G5/60))</f>
        <v>0.37316666666666665</v>
      </c>
      <c r="I5" s="4">
        <f t="shared" ref="I5:I20" si="0">H$21/H5*100</f>
        <v>91.536400178651192</v>
      </c>
      <c r="J5" s="5">
        <f t="shared" ref="J5:J20" si="1">RANK(I5,$I$5:$I$20)</f>
        <v>2</v>
      </c>
      <c r="K5" s="14"/>
      <c r="L5" s="17">
        <v>0</v>
      </c>
      <c r="M5" s="18">
        <v>7.97</v>
      </c>
      <c r="N5" s="17">
        <v>0</v>
      </c>
      <c r="O5" s="18">
        <v>7.63</v>
      </c>
      <c r="P5" s="17">
        <v>0</v>
      </c>
      <c r="Q5" s="18">
        <v>0</v>
      </c>
      <c r="R5" s="16">
        <f>(((L5+(M5/60))+(N5+(O5/60)))/2)+(P5+(Q5/60))</f>
        <v>0.13</v>
      </c>
      <c r="S5" s="4">
        <f t="shared" ref="S5:S20" si="2">R$21/R5*100</f>
        <v>95.961538461538453</v>
      </c>
      <c r="T5" s="5">
        <f t="shared" ref="T5:T20" si="3">RANK(S5,S$5:S$20)</f>
        <v>4</v>
      </c>
      <c r="U5" s="14"/>
      <c r="V5" s="17">
        <v>0</v>
      </c>
      <c r="W5" s="18">
        <v>13.16</v>
      </c>
      <c r="X5" s="17">
        <v>0</v>
      </c>
      <c r="Y5" s="18">
        <v>13.42</v>
      </c>
      <c r="Z5" s="17">
        <v>0</v>
      </c>
      <c r="AA5" s="18">
        <v>0</v>
      </c>
      <c r="AB5" s="16">
        <f>(((V5+(W5/60))+(X5+(Y5/60)))/2)+(Z5+(AA5/60))</f>
        <v>0.22149999999999997</v>
      </c>
      <c r="AC5" s="4">
        <f t="shared" ref="AC5:AC20" si="4">AB$21/AB5*100</f>
        <v>100</v>
      </c>
      <c r="AD5" s="5">
        <f t="shared" ref="AD5:AD20" si="5">RANK(AC5,AC$5:AC$20)</f>
        <v>1</v>
      </c>
      <c r="AE5" s="14"/>
      <c r="AF5" s="17">
        <v>0</v>
      </c>
      <c r="AG5" s="18">
        <v>27.06</v>
      </c>
      <c r="AH5" s="17">
        <v>0</v>
      </c>
      <c r="AI5" s="18">
        <v>27.03</v>
      </c>
      <c r="AJ5" s="17">
        <v>0</v>
      </c>
      <c r="AK5" s="18">
        <v>0</v>
      </c>
      <c r="AL5" s="16">
        <f>(((AF5+(AG5/60))+(AH5+(AI5/60)))/2)+(AJ5+(AK5/60))</f>
        <v>0.45074999999999998</v>
      </c>
      <c r="AM5" s="4">
        <f t="shared" ref="AM5:AM20" si="6">AL$21/AL5*100</f>
        <v>94.694028471066744</v>
      </c>
      <c r="AN5" s="5">
        <f t="shared" ref="AN5:AN20" si="7">RANK(AM5,AM$5:AM$20)</f>
        <v>2</v>
      </c>
      <c r="AO5" s="14"/>
      <c r="AP5" s="17">
        <v>4</v>
      </c>
      <c r="AQ5" s="18">
        <v>4</v>
      </c>
      <c r="AR5" s="17">
        <v>0</v>
      </c>
      <c r="AS5" s="18">
        <v>0</v>
      </c>
      <c r="AT5" s="18">
        <v>2</v>
      </c>
      <c r="AU5" s="16">
        <f>SUM(AP5:AT5)</f>
        <v>10</v>
      </c>
      <c r="AV5" s="4">
        <f t="shared" ref="AV5:AV20" si="8">AU5/AU$21*100</f>
        <v>52.631578947368418</v>
      </c>
      <c r="AW5" s="5">
        <f t="shared" ref="AW5:AW20" si="9">RANK(AV5,AV$5:AV$20)</f>
        <v>7</v>
      </c>
      <c r="AX5" s="14"/>
      <c r="AY5" s="17">
        <v>0</v>
      </c>
      <c r="AZ5" s="18">
        <v>0</v>
      </c>
      <c r="BA5" s="17">
        <v>0</v>
      </c>
      <c r="BB5" s="18">
        <v>0</v>
      </c>
      <c r="BC5" s="26">
        <f>(((AY5+(AZ5/60))+(BA5+(BB5/60)))/2)</f>
        <v>0</v>
      </c>
      <c r="BD5" s="37">
        <v>16</v>
      </c>
      <c r="BE5" s="38">
        <f t="shared" ref="BE5:BE20" si="10">BD$21/BD5*100</f>
        <v>100</v>
      </c>
      <c r="BF5" s="50">
        <f>RANK(BE5,BE$5:BE$20)</f>
        <v>1</v>
      </c>
      <c r="BG5" s="15"/>
      <c r="BH5" s="33">
        <f t="shared" ref="BH5:BH20" si="11">I5+S5+AC5+AM5+AV5+BE5</f>
        <v>534.82354605862486</v>
      </c>
      <c r="BI5" s="36">
        <f t="shared" ref="BI5:BI20" si="12">RANK(BH5,BH$5:BH$20)</f>
        <v>1</v>
      </c>
      <c r="BJ5" s="15"/>
    </row>
    <row r="6" spans="1:62" ht="16" thickBot="1" x14ac:dyDescent="0.25">
      <c r="A6" s="22" t="s">
        <v>8</v>
      </c>
      <c r="B6" s="2">
        <v>0</v>
      </c>
      <c r="C6" s="18">
        <v>35.35</v>
      </c>
      <c r="D6" s="2">
        <v>0</v>
      </c>
      <c r="E6" s="18">
        <v>35.159999999999997</v>
      </c>
      <c r="F6" s="2">
        <v>0</v>
      </c>
      <c r="G6" s="19">
        <v>0</v>
      </c>
      <c r="H6" s="16">
        <f t="shared" ref="H6:H20" si="13">(((B6+(C6/60))+(D6+(E6/60)))/2)+(F6+(G6/60))</f>
        <v>0.58758333333333335</v>
      </c>
      <c r="I6" s="4">
        <f t="shared" si="0"/>
        <v>58.133598071195578</v>
      </c>
      <c r="J6" s="5">
        <f t="shared" si="1"/>
        <v>10</v>
      </c>
      <c r="K6" s="14"/>
      <c r="L6" s="2">
        <v>0</v>
      </c>
      <c r="M6" s="18">
        <v>8.2200000000000006</v>
      </c>
      <c r="N6" s="2">
        <v>0</v>
      </c>
      <c r="O6" s="18">
        <v>8.06</v>
      </c>
      <c r="P6" s="2">
        <v>0</v>
      </c>
      <c r="Q6" s="19">
        <v>0</v>
      </c>
      <c r="R6" s="16">
        <f t="shared" ref="R6:R20" si="14">(((L6+(M6/60))+(N6+(O6/60)))/2)+(P6+(Q6/60))</f>
        <v>0.13566666666666666</v>
      </c>
      <c r="S6" s="4">
        <f t="shared" si="2"/>
        <v>91.953316953316957</v>
      </c>
      <c r="T6" s="5">
        <f t="shared" si="3"/>
        <v>5</v>
      </c>
      <c r="U6" s="14"/>
      <c r="V6" s="2">
        <v>1</v>
      </c>
      <c r="W6" s="18">
        <v>33.19</v>
      </c>
      <c r="X6" s="2">
        <v>1</v>
      </c>
      <c r="Y6" s="18">
        <v>32.25</v>
      </c>
      <c r="Z6" s="2">
        <v>0</v>
      </c>
      <c r="AA6" s="19">
        <v>0</v>
      </c>
      <c r="AB6" s="16">
        <f t="shared" ref="AB6:AB20" si="15">(((V6+(W6/60))+(X6+(Y6/60)))/2)+(Z6+(AA6/60))</f>
        <v>1.5453333333333332</v>
      </c>
      <c r="AC6" s="4">
        <f t="shared" si="4"/>
        <v>14.333477135461603</v>
      </c>
      <c r="AD6" s="5">
        <f t="shared" si="5"/>
        <v>9</v>
      </c>
      <c r="AE6" s="14"/>
      <c r="AF6" s="2">
        <v>1</v>
      </c>
      <c r="AG6" s="18">
        <v>8.5</v>
      </c>
      <c r="AH6" s="2">
        <v>1</v>
      </c>
      <c r="AI6" s="18">
        <v>8.5299999999999994</v>
      </c>
      <c r="AJ6" s="2">
        <v>0</v>
      </c>
      <c r="AK6" s="19">
        <v>0</v>
      </c>
      <c r="AL6" s="16">
        <f t="shared" ref="AL6:AL20" si="16">(((AF6+(AG6/60))+(AH6+(AI6/60)))/2)+(AJ6+(AK6/60))</f>
        <v>1.1419166666666667</v>
      </c>
      <c r="AM6" s="4">
        <f t="shared" si="6"/>
        <v>37.378676202291466</v>
      </c>
      <c r="AN6" s="5">
        <f t="shared" si="7"/>
        <v>14</v>
      </c>
      <c r="AO6" s="14"/>
      <c r="AP6" s="2">
        <v>1</v>
      </c>
      <c r="AQ6" s="19">
        <v>3</v>
      </c>
      <c r="AR6" s="2">
        <v>0</v>
      </c>
      <c r="AS6" s="19">
        <v>1</v>
      </c>
      <c r="AT6" s="18">
        <v>0</v>
      </c>
      <c r="AU6" s="16">
        <f t="shared" ref="AU6:AU20" si="17">SUM(AP6:AT6)</f>
        <v>5</v>
      </c>
      <c r="AV6" s="4">
        <f t="shared" si="8"/>
        <v>26.315789473684209</v>
      </c>
      <c r="AW6" s="5">
        <f t="shared" si="9"/>
        <v>12</v>
      </c>
      <c r="AX6" s="14"/>
      <c r="AY6" s="2">
        <v>2</v>
      </c>
      <c r="AZ6" s="19">
        <v>27.85</v>
      </c>
      <c r="BA6" s="2">
        <v>2</v>
      </c>
      <c r="BB6" s="19">
        <v>27.69</v>
      </c>
      <c r="BC6" s="27">
        <f t="shared" ref="BC6:BC20" si="18">(((AY6+(AZ6/60))+(BA6+(BB6/60)))/2)</f>
        <v>2.4628333333333332</v>
      </c>
      <c r="BD6" s="40">
        <v>29</v>
      </c>
      <c r="BE6" s="38">
        <f t="shared" si="10"/>
        <v>55.172413793103445</v>
      </c>
      <c r="BF6" s="51">
        <f t="shared" ref="BF6:BF20" si="19">RANK(BE6,BE$5:BE$20)</f>
        <v>11</v>
      </c>
      <c r="BG6" s="15"/>
      <c r="BH6" s="33">
        <f t="shared" si="11"/>
        <v>283.28727162905329</v>
      </c>
      <c r="BI6" s="36">
        <f t="shared" si="12"/>
        <v>11</v>
      </c>
      <c r="BJ6" s="15"/>
    </row>
    <row r="7" spans="1:62" ht="16" thickBot="1" x14ac:dyDescent="0.25">
      <c r="A7" s="22" t="s">
        <v>17</v>
      </c>
      <c r="B7" s="2">
        <v>0</v>
      </c>
      <c r="C7" s="18">
        <v>29.66</v>
      </c>
      <c r="D7" s="2">
        <v>0</v>
      </c>
      <c r="E7" s="18">
        <v>29.94</v>
      </c>
      <c r="F7" s="2">
        <v>0</v>
      </c>
      <c r="G7" s="19">
        <v>0</v>
      </c>
      <c r="H7" s="16">
        <f t="shared" si="13"/>
        <v>0.4966666666666667</v>
      </c>
      <c r="I7" s="4">
        <f t="shared" si="0"/>
        <v>68.775167785234899</v>
      </c>
      <c r="J7" s="5">
        <f t="shared" si="1"/>
        <v>6</v>
      </c>
      <c r="K7" s="14"/>
      <c r="L7" s="2">
        <v>0</v>
      </c>
      <c r="M7" s="18">
        <v>7.4</v>
      </c>
      <c r="N7" s="2">
        <v>0</v>
      </c>
      <c r="O7" s="18">
        <v>7.71</v>
      </c>
      <c r="P7" s="2">
        <v>0</v>
      </c>
      <c r="Q7" s="19">
        <v>0</v>
      </c>
      <c r="R7" s="16">
        <f t="shared" si="14"/>
        <v>0.12591666666666668</v>
      </c>
      <c r="S7" s="4">
        <f t="shared" si="2"/>
        <v>99.073461283917936</v>
      </c>
      <c r="T7" s="5">
        <f t="shared" si="3"/>
        <v>3</v>
      </c>
      <c r="U7" s="14"/>
      <c r="V7" s="2">
        <v>0</v>
      </c>
      <c r="W7" s="18">
        <v>54.25</v>
      </c>
      <c r="X7" s="2">
        <v>0</v>
      </c>
      <c r="Y7" s="18">
        <v>53.5</v>
      </c>
      <c r="Z7" s="2">
        <v>0</v>
      </c>
      <c r="AA7" s="19">
        <v>0</v>
      </c>
      <c r="AB7" s="16">
        <f t="shared" si="15"/>
        <v>0.8979166666666667</v>
      </c>
      <c r="AC7" s="4">
        <f t="shared" si="4"/>
        <v>24.668213457076561</v>
      </c>
      <c r="AD7" s="5">
        <f t="shared" si="5"/>
        <v>8</v>
      </c>
      <c r="AE7" s="14"/>
      <c r="AF7" s="2">
        <v>0</v>
      </c>
      <c r="AG7" s="18">
        <v>46.84</v>
      </c>
      <c r="AH7" s="2">
        <v>0</v>
      </c>
      <c r="AI7" s="18">
        <v>46.97</v>
      </c>
      <c r="AJ7" s="2">
        <v>0</v>
      </c>
      <c r="AK7" s="19">
        <v>0</v>
      </c>
      <c r="AL7" s="16">
        <f t="shared" si="16"/>
        <v>0.78174999999999994</v>
      </c>
      <c r="AM7" s="4">
        <f t="shared" si="6"/>
        <v>54.599722844046475</v>
      </c>
      <c r="AN7" s="5">
        <f t="shared" si="7"/>
        <v>9</v>
      </c>
      <c r="AO7" s="14"/>
      <c r="AP7" s="2">
        <v>0</v>
      </c>
      <c r="AQ7" s="19">
        <v>4</v>
      </c>
      <c r="AR7" s="2">
        <v>0</v>
      </c>
      <c r="AS7" s="19">
        <v>4</v>
      </c>
      <c r="AT7" s="18">
        <v>0</v>
      </c>
      <c r="AU7" s="16">
        <f t="shared" si="17"/>
        <v>8</v>
      </c>
      <c r="AV7" s="4">
        <f t="shared" si="8"/>
        <v>42.105263157894733</v>
      </c>
      <c r="AW7" s="5">
        <f t="shared" si="9"/>
        <v>10</v>
      </c>
      <c r="AX7" s="14"/>
      <c r="AY7" s="2">
        <v>2</v>
      </c>
      <c r="AZ7" s="19">
        <v>36.29</v>
      </c>
      <c r="BA7" s="2">
        <v>2</v>
      </c>
      <c r="BB7" s="19">
        <v>36.31</v>
      </c>
      <c r="BC7" s="27">
        <f t="shared" si="18"/>
        <v>2.6050000000000004</v>
      </c>
      <c r="BD7" s="40">
        <v>29</v>
      </c>
      <c r="BE7" s="38">
        <f>BE6-5.457454</f>
        <v>49.714959793103446</v>
      </c>
      <c r="BF7" s="51">
        <f t="shared" si="19"/>
        <v>12</v>
      </c>
      <c r="BG7" s="15"/>
      <c r="BH7" s="33">
        <f t="shared" si="11"/>
        <v>338.93678832127404</v>
      </c>
      <c r="BI7" s="36">
        <f t="shared" si="12"/>
        <v>10</v>
      </c>
      <c r="BJ7" s="15"/>
    </row>
    <row r="8" spans="1:62" ht="16" thickBot="1" x14ac:dyDescent="0.25">
      <c r="A8" s="22" t="s">
        <v>14</v>
      </c>
      <c r="B8" s="2">
        <v>0</v>
      </c>
      <c r="C8" s="18">
        <v>25.84</v>
      </c>
      <c r="D8" s="2">
        <v>0</v>
      </c>
      <c r="E8" s="18">
        <v>25.78</v>
      </c>
      <c r="F8" s="2">
        <v>0</v>
      </c>
      <c r="G8" s="19">
        <v>0</v>
      </c>
      <c r="H8" s="16">
        <f t="shared" si="13"/>
        <v>0.4301666666666667</v>
      </c>
      <c r="I8" s="4">
        <f t="shared" si="0"/>
        <v>79.407206509104995</v>
      </c>
      <c r="J8" s="5">
        <f t="shared" si="1"/>
        <v>4</v>
      </c>
      <c r="K8" s="14"/>
      <c r="L8" s="2">
        <v>0</v>
      </c>
      <c r="M8" s="18">
        <v>8.2799999999999994</v>
      </c>
      <c r="N8" s="2">
        <v>0</v>
      </c>
      <c r="O8" s="18">
        <v>8.09</v>
      </c>
      <c r="P8" s="2">
        <v>0</v>
      </c>
      <c r="Q8" s="19">
        <v>0</v>
      </c>
      <c r="R8" s="16">
        <f t="shared" si="14"/>
        <v>0.13641666666666666</v>
      </c>
      <c r="S8" s="4">
        <f t="shared" si="2"/>
        <v>91.447770311545511</v>
      </c>
      <c r="T8" s="5">
        <f t="shared" si="3"/>
        <v>7</v>
      </c>
      <c r="U8" s="14"/>
      <c r="V8" s="2">
        <v>0</v>
      </c>
      <c r="W8" s="18">
        <v>50.31</v>
      </c>
      <c r="X8" s="2">
        <v>0</v>
      </c>
      <c r="Y8" s="18">
        <v>50.28</v>
      </c>
      <c r="Z8" s="2">
        <v>0</v>
      </c>
      <c r="AA8" s="19">
        <v>0</v>
      </c>
      <c r="AB8" s="16">
        <f t="shared" si="15"/>
        <v>0.83824999999999994</v>
      </c>
      <c r="AC8" s="4">
        <f t="shared" si="4"/>
        <v>26.424097822845212</v>
      </c>
      <c r="AD8" s="5">
        <f t="shared" si="5"/>
        <v>7</v>
      </c>
      <c r="AE8" s="14"/>
      <c r="AF8" s="2">
        <v>0</v>
      </c>
      <c r="AG8" s="18">
        <v>38.130000000000003</v>
      </c>
      <c r="AH8" s="2">
        <v>0</v>
      </c>
      <c r="AI8" s="18">
        <v>38.06</v>
      </c>
      <c r="AJ8" s="2">
        <v>0</v>
      </c>
      <c r="AK8" s="19">
        <v>0</v>
      </c>
      <c r="AL8" s="16">
        <f t="shared" si="16"/>
        <v>0.6349166666666668</v>
      </c>
      <c r="AM8" s="4">
        <f t="shared" si="6"/>
        <v>67.226670166688521</v>
      </c>
      <c r="AN8" s="5">
        <f t="shared" si="7"/>
        <v>7</v>
      </c>
      <c r="AO8" s="14"/>
      <c r="AP8" s="2">
        <v>0</v>
      </c>
      <c r="AQ8" s="19">
        <v>0</v>
      </c>
      <c r="AR8" s="2">
        <v>0</v>
      </c>
      <c r="AS8" s="19">
        <v>4</v>
      </c>
      <c r="AT8" s="18">
        <v>1</v>
      </c>
      <c r="AU8" s="16">
        <f t="shared" si="17"/>
        <v>5</v>
      </c>
      <c r="AV8" s="4">
        <f t="shared" si="8"/>
        <v>26.315789473684209</v>
      </c>
      <c r="AW8" s="5">
        <f t="shared" si="9"/>
        <v>12</v>
      </c>
      <c r="AX8" s="14"/>
      <c r="AY8" s="2">
        <v>0</v>
      </c>
      <c r="AZ8" s="19">
        <v>0</v>
      </c>
      <c r="BA8" s="2">
        <v>0</v>
      </c>
      <c r="BB8" s="19">
        <v>0</v>
      </c>
      <c r="BC8" s="27">
        <f t="shared" si="18"/>
        <v>0</v>
      </c>
      <c r="BD8" s="40">
        <v>20</v>
      </c>
      <c r="BE8" s="38">
        <f t="shared" si="10"/>
        <v>80</v>
      </c>
      <c r="BF8" s="51">
        <f t="shared" si="19"/>
        <v>5</v>
      </c>
      <c r="BG8" s="15"/>
      <c r="BH8" s="33">
        <f t="shared" si="11"/>
        <v>370.82153428386846</v>
      </c>
      <c r="BI8" s="36">
        <f t="shared" si="12"/>
        <v>7</v>
      </c>
      <c r="BJ8" s="15"/>
    </row>
    <row r="9" spans="1:62" ht="16" thickBot="1" x14ac:dyDescent="0.25">
      <c r="A9" s="22" t="s">
        <v>71</v>
      </c>
      <c r="B9" s="2">
        <v>0</v>
      </c>
      <c r="C9" s="18">
        <v>38.1</v>
      </c>
      <c r="D9" s="20">
        <v>0</v>
      </c>
      <c r="E9" s="18">
        <v>38.729999999999997</v>
      </c>
      <c r="F9" s="2">
        <v>0</v>
      </c>
      <c r="G9" s="19">
        <v>0</v>
      </c>
      <c r="H9" s="16">
        <f t="shared" si="13"/>
        <v>0.64024999999999999</v>
      </c>
      <c r="I9" s="4">
        <f t="shared" si="0"/>
        <v>53.351555382012236</v>
      </c>
      <c r="J9" s="5">
        <f t="shared" si="1"/>
        <v>12</v>
      </c>
      <c r="K9" s="14"/>
      <c r="L9" s="2">
        <v>0</v>
      </c>
      <c r="M9" s="18">
        <v>13.66</v>
      </c>
      <c r="N9" s="20">
        <v>0</v>
      </c>
      <c r="O9" s="18">
        <v>13.84</v>
      </c>
      <c r="P9" s="2">
        <v>0</v>
      </c>
      <c r="Q9" s="19">
        <v>0</v>
      </c>
      <c r="R9" s="16">
        <f t="shared" si="14"/>
        <v>0.22916666666666666</v>
      </c>
      <c r="S9" s="4">
        <f t="shared" si="2"/>
        <v>54.436363636363637</v>
      </c>
      <c r="T9" s="5">
        <f t="shared" si="3"/>
        <v>15</v>
      </c>
      <c r="U9" s="14"/>
      <c r="V9" s="2">
        <v>10</v>
      </c>
      <c r="W9" s="18">
        <v>0</v>
      </c>
      <c r="X9" s="20">
        <v>10</v>
      </c>
      <c r="Y9" s="18">
        <v>0</v>
      </c>
      <c r="Z9" s="2">
        <v>0</v>
      </c>
      <c r="AA9" s="19">
        <v>0</v>
      </c>
      <c r="AB9" s="16">
        <f t="shared" si="15"/>
        <v>10</v>
      </c>
      <c r="AC9" s="4">
        <f t="shared" si="4"/>
        <v>2.2149999999999994</v>
      </c>
      <c r="AD9" s="5">
        <f t="shared" si="5"/>
        <v>14</v>
      </c>
      <c r="AE9" s="14"/>
      <c r="AF9" s="2">
        <v>1</v>
      </c>
      <c r="AG9" s="18">
        <v>5.62</v>
      </c>
      <c r="AH9" s="20">
        <v>1</v>
      </c>
      <c r="AI9" s="18">
        <v>5.5</v>
      </c>
      <c r="AJ9" s="2">
        <v>0</v>
      </c>
      <c r="AK9" s="19">
        <v>0</v>
      </c>
      <c r="AL9" s="16">
        <f t="shared" si="16"/>
        <v>1.0926666666666667</v>
      </c>
      <c r="AM9" s="4">
        <f t="shared" si="6"/>
        <v>39.063453325198289</v>
      </c>
      <c r="AN9" s="5">
        <f t="shared" si="7"/>
        <v>13</v>
      </c>
      <c r="AO9" s="14"/>
      <c r="AP9" s="2">
        <v>0</v>
      </c>
      <c r="AQ9" s="19">
        <v>0</v>
      </c>
      <c r="AR9" s="20">
        <v>0</v>
      </c>
      <c r="AS9" s="21">
        <v>0</v>
      </c>
      <c r="AT9" s="18">
        <v>0</v>
      </c>
      <c r="AU9" s="16">
        <f t="shared" si="17"/>
        <v>0</v>
      </c>
      <c r="AV9" s="4">
        <f t="shared" si="8"/>
        <v>0</v>
      </c>
      <c r="AW9" s="5">
        <f t="shared" si="9"/>
        <v>16</v>
      </c>
      <c r="AX9" s="14"/>
      <c r="AY9" s="2">
        <v>0</v>
      </c>
      <c r="AZ9" s="19">
        <v>0</v>
      </c>
      <c r="BA9" s="20">
        <v>0</v>
      </c>
      <c r="BB9" s="21">
        <v>0</v>
      </c>
      <c r="BC9" s="27">
        <f t="shared" si="18"/>
        <v>0</v>
      </c>
      <c r="BD9" s="40">
        <v>65</v>
      </c>
      <c r="BE9" s="38">
        <f t="shared" si="10"/>
        <v>24.615384615384617</v>
      </c>
      <c r="BF9" s="51">
        <f t="shared" si="19"/>
        <v>16</v>
      </c>
      <c r="BG9" s="15"/>
      <c r="BH9" s="33">
        <f t="shared" si="11"/>
        <v>173.68175695895877</v>
      </c>
      <c r="BI9" s="36">
        <f t="shared" si="12"/>
        <v>16</v>
      </c>
      <c r="BJ9" s="15"/>
    </row>
    <row r="10" spans="1:62" ht="16" thickBot="1" x14ac:dyDescent="0.25">
      <c r="A10" s="22" t="s">
        <v>9</v>
      </c>
      <c r="B10" s="2">
        <v>0</v>
      </c>
      <c r="C10" s="18">
        <v>30</v>
      </c>
      <c r="D10" s="2">
        <v>0</v>
      </c>
      <c r="E10" s="18">
        <v>29.62</v>
      </c>
      <c r="F10" s="2">
        <v>0</v>
      </c>
      <c r="G10" s="19">
        <v>0</v>
      </c>
      <c r="H10" s="16">
        <f t="shared" si="13"/>
        <v>0.49683333333333335</v>
      </c>
      <c r="I10" s="4">
        <f t="shared" si="0"/>
        <v>68.752096611875217</v>
      </c>
      <c r="J10" s="5">
        <f t="shared" si="1"/>
        <v>7</v>
      </c>
      <c r="K10" s="14"/>
      <c r="L10" s="2">
        <v>0</v>
      </c>
      <c r="M10" s="18">
        <v>9.34</v>
      </c>
      <c r="N10" s="2">
        <v>0</v>
      </c>
      <c r="O10" s="18">
        <v>9.0299999999999994</v>
      </c>
      <c r="P10" s="2">
        <v>0</v>
      </c>
      <c r="Q10" s="19">
        <v>0</v>
      </c>
      <c r="R10" s="16">
        <f t="shared" si="14"/>
        <v>0.15308333333333335</v>
      </c>
      <c r="S10" s="4">
        <f t="shared" si="2"/>
        <v>81.491562329885667</v>
      </c>
      <c r="T10" s="5">
        <f t="shared" si="3"/>
        <v>11</v>
      </c>
      <c r="U10" s="14"/>
      <c r="V10" s="2">
        <v>1</v>
      </c>
      <c r="W10" s="18">
        <v>36.72</v>
      </c>
      <c r="X10" s="2">
        <v>1</v>
      </c>
      <c r="Y10" s="18">
        <v>37</v>
      </c>
      <c r="Z10" s="2">
        <v>0</v>
      </c>
      <c r="AA10" s="19">
        <v>0</v>
      </c>
      <c r="AB10" s="16">
        <f t="shared" si="15"/>
        <v>1.6143333333333334</v>
      </c>
      <c r="AC10" s="4">
        <f t="shared" si="4"/>
        <v>13.720834193681601</v>
      </c>
      <c r="AD10" s="5">
        <f t="shared" si="5"/>
        <v>10</v>
      </c>
      <c r="AE10" s="14"/>
      <c r="AF10" s="2">
        <v>0</v>
      </c>
      <c r="AG10" s="18">
        <v>58.87</v>
      </c>
      <c r="AH10" s="2">
        <v>0</v>
      </c>
      <c r="AI10" s="18">
        <v>58.87</v>
      </c>
      <c r="AJ10" s="2">
        <v>0</v>
      </c>
      <c r="AK10" s="19">
        <v>0</v>
      </c>
      <c r="AL10" s="16">
        <f t="shared" si="16"/>
        <v>0.98116666666666663</v>
      </c>
      <c r="AM10" s="4">
        <f t="shared" si="6"/>
        <v>43.502632919993204</v>
      </c>
      <c r="AN10" s="5">
        <f t="shared" si="7"/>
        <v>10</v>
      </c>
      <c r="AO10" s="14"/>
      <c r="AP10" s="2">
        <v>2</v>
      </c>
      <c r="AQ10" s="19">
        <v>1</v>
      </c>
      <c r="AR10" s="2">
        <v>5</v>
      </c>
      <c r="AS10" s="19">
        <v>4</v>
      </c>
      <c r="AT10" s="18">
        <v>5</v>
      </c>
      <c r="AU10" s="16">
        <f t="shared" si="17"/>
        <v>17</v>
      </c>
      <c r="AV10" s="4">
        <f t="shared" si="8"/>
        <v>89.473684210526315</v>
      </c>
      <c r="AW10" s="5">
        <f t="shared" si="9"/>
        <v>2</v>
      </c>
      <c r="AX10" s="14"/>
      <c r="AY10" s="2">
        <v>0</v>
      </c>
      <c r="AZ10" s="19">
        <v>0</v>
      </c>
      <c r="BA10" s="2">
        <v>0</v>
      </c>
      <c r="BB10" s="19">
        <v>0</v>
      </c>
      <c r="BC10" s="27">
        <f t="shared" si="18"/>
        <v>0</v>
      </c>
      <c r="BD10" s="40">
        <v>18</v>
      </c>
      <c r="BE10" s="38">
        <f t="shared" si="10"/>
        <v>88.888888888888886</v>
      </c>
      <c r="BF10" s="51">
        <f t="shared" si="19"/>
        <v>4</v>
      </c>
      <c r="BG10" s="15"/>
      <c r="BH10" s="33">
        <f t="shared" si="11"/>
        <v>385.82969915485091</v>
      </c>
      <c r="BI10" s="36">
        <f t="shared" si="12"/>
        <v>6</v>
      </c>
      <c r="BJ10" s="15"/>
    </row>
    <row r="11" spans="1:62" ht="16" thickBot="1" x14ac:dyDescent="0.25">
      <c r="A11" s="22" t="s">
        <v>10</v>
      </c>
      <c r="B11" s="2">
        <v>0</v>
      </c>
      <c r="C11" s="18">
        <v>40.56</v>
      </c>
      <c r="D11" s="2">
        <v>0</v>
      </c>
      <c r="E11" s="18">
        <v>40.53</v>
      </c>
      <c r="F11" s="2">
        <v>0</v>
      </c>
      <c r="G11" s="19">
        <v>0</v>
      </c>
      <c r="H11" s="16">
        <f t="shared" si="13"/>
        <v>0.67575000000000007</v>
      </c>
      <c r="I11" s="4">
        <f t="shared" si="0"/>
        <v>50.548772968306821</v>
      </c>
      <c r="J11" s="5">
        <f t="shared" si="1"/>
        <v>14</v>
      </c>
      <c r="K11" s="14"/>
      <c r="L11" s="2">
        <v>0</v>
      </c>
      <c r="M11" s="18">
        <v>8.6199999999999992</v>
      </c>
      <c r="N11" s="2">
        <v>0</v>
      </c>
      <c r="O11" s="18">
        <v>8.7799999999999994</v>
      </c>
      <c r="P11" s="2">
        <v>0</v>
      </c>
      <c r="Q11" s="19">
        <v>0</v>
      </c>
      <c r="R11" s="16">
        <f t="shared" si="14"/>
        <v>0.14499999999999999</v>
      </c>
      <c r="S11" s="4">
        <f t="shared" si="2"/>
        <v>86.034482758620697</v>
      </c>
      <c r="T11" s="5">
        <f t="shared" si="3"/>
        <v>9</v>
      </c>
      <c r="U11" s="14"/>
      <c r="V11" s="2">
        <v>0</v>
      </c>
      <c r="W11" s="18">
        <v>29.71</v>
      </c>
      <c r="X11" s="2">
        <v>0</v>
      </c>
      <c r="Y11" s="18">
        <v>29.69</v>
      </c>
      <c r="Z11" s="2">
        <v>0</v>
      </c>
      <c r="AA11" s="19">
        <v>0</v>
      </c>
      <c r="AB11" s="16">
        <f t="shared" si="15"/>
        <v>0.495</v>
      </c>
      <c r="AC11" s="4">
        <f t="shared" si="4"/>
        <v>44.74747474747474</v>
      </c>
      <c r="AD11" s="5">
        <f t="shared" si="5"/>
        <v>6</v>
      </c>
      <c r="AE11" s="14"/>
      <c r="AF11" s="2">
        <v>0</v>
      </c>
      <c r="AG11" s="18">
        <v>33.35</v>
      </c>
      <c r="AH11" s="2">
        <v>0</v>
      </c>
      <c r="AI11" s="18">
        <v>33.340000000000003</v>
      </c>
      <c r="AJ11" s="2">
        <v>0</v>
      </c>
      <c r="AK11" s="19">
        <v>0</v>
      </c>
      <c r="AL11" s="16">
        <f t="shared" si="16"/>
        <v>0.55575000000000008</v>
      </c>
      <c r="AM11" s="4">
        <f t="shared" si="6"/>
        <v>76.803118908382046</v>
      </c>
      <c r="AN11" s="5">
        <f t="shared" si="7"/>
        <v>4</v>
      </c>
      <c r="AO11" s="14"/>
      <c r="AP11" s="2">
        <v>3</v>
      </c>
      <c r="AQ11" s="19">
        <v>0</v>
      </c>
      <c r="AR11" s="2">
        <v>3</v>
      </c>
      <c r="AS11" s="19">
        <v>4</v>
      </c>
      <c r="AT11" s="18">
        <v>0</v>
      </c>
      <c r="AU11" s="16">
        <f t="shared" si="17"/>
        <v>10</v>
      </c>
      <c r="AV11" s="4">
        <f t="shared" si="8"/>
        <v>52.631578947368418</v>
      </c>
      <c r="AW11" s="5">
        <f t="shared" si="9"/>
        <v>7</v>
      </c>
      <c r="AX11" s="14"/>
      <c r="AY11" s="2">
        <v>0</v>
      </c>
      <c r="AZ11" s="19">
        <v>0</v>
      </c>
      <c r="BA11" s="2">
        <v>0</v>
      </c>
      <c r="BB11" s="19">
        <v>0</v>
      </c>
      <c r="BC11" s="27">
        <f t="shared" si="18"/>
        <v>0</v>
      </c>
      <c r="BD11" s="40">
        <v>38</v>
      </c>
      <c r="BE11" s="38">
        <f t="shared" si="10"/>
        <v>42.105263157894733</v>
      </c>
      <c r="BF11" s="51">
        <f t="shared" si="19"/>
        <v>13</v>
      </c>
      <c r="BG11" s="15"/>
      <c r="BH11" s="33">
        <f t="shared" si="11"/>
        <v>352.8706914880475</v>
      </c>
      <c r="BI11" s="36">
        <f t="shared" si="12"/>
        <v>9</v>
      </c>
      <c r="BJ11" s="15"/>
    </row>
    <row r="12" spans="1:62" ht="16" thickBot="1" x14ac:dyDescent="0.25">
      <c r="A12" s="22" t="s">
        <v>20</v>
      </c>
      <c r="B12" s="2">
        <v>0</v>
      </c>
      <c r="C12" s="18">
        <v>33.090000000000003</v>
      </c>
      <c r="D12" s="2">
        <v>0</v>
      </c>
      <c r="E12" s="18">
        <v>33.25</v>
      </c>
      <c r="F12" s="2">
        <v>0</v>
      </c>
      <c r="G12" s="19">
        <v>0</v>
      </c>
      <c r="H12" s="16">
        <f t="shared" si="13"/>
        <v>0.5528333333333334</v>
      </c>
      <c r="I12" s="4">
        <f t="shared" si="0"/>
        <v>61.787760024118178</v>
      </c>
      <c r="J12" s="5">
        <f t="shared" si="1"/>
        <v>9</v>
      </c>
      <c r="K12" s="14"/>
      <c r="L12" s="2">
        <v>0</v>
      </c>
      <c r="M12" s="18">
        <v>7.21</v>
      </c>
      <c r="N12" s="2">
        <v>0</v>
      </c>
      <c r="O12" s="18">
        <v>7.85</v>
      </c>
      <c r="P12" s="2">
        <v>0</v>
      </c>
      <c r="Q12" s="19">
        <v>0</v>
      </c>
      <c r="R12" s="16">
        <f t="shared" si="14"/>
        <v>0.1255</v>
      </c>
      <c r="S12" s="4">
        <f t="shared" si="2"/>
        <v>99.402390438247011</v>
      </c>
      <c r="T12" s="5">
        <f t="shared" si="3"/>
        <v>2</v>
      </c>
      <c r="U12" s="14"/>
      <c r="V12" s="2">
        <v>0</v>
      </c>
      <c r="W12" s="18">
        <v>27.5</v>
      </c>
      <c r="X12" s="2">
        <v>0</v>
      </c>
      <c r="Y12" s="18">
        <v>27.25</v>
      </c>
      <c r="Z12" s="2">
        <v>0</v>
      </c>
      <c r="AA12" s="19">
        <v>0</v>
      </c>
      <c r="AB12" s="16">
        <f t="shared" si="15"/>
        <v>0.45624999999999999</v>
      </c>
      <c r="AC12" s="4">
        <f t="shared" si="4"/>
        <v>48.547945205479451</v>
      </c>
      <c r="AD12" s="5">
        <f t="shared" si="5"/>
        <v>4</v>
      </c>
      <c r="AE12" s="14"/>
      <c r="AF12" s="2">
        <v>0</v>
      </c>
      <c r="AG12" s="18">
        <v>25.75</v>
      </c>
      <c r="AH12" s="2">
        <v>0</v>
      </c>
      <c r="AI12" s="18">
        <v>25.47</v>
      </c>
      <c r="AJ12" s="2">
        <v>0</v>
      </c>
      <c r="AK12" s="19">
        <v>0</v>
      </c>
      <c r="AL12" s="16">
        <f t="shared" si="16"/>
        <v>0.42683333333333329</v>
      </c>
      <c r="AM12" s="4">
        <f t="shared" si="6"/>
        <v>100</v>
      </c>
      <c r="AN12" s="5">
        <f t="shared" si="7"/>
        <v>1</v>
      </c>
      <c r="AO12" s="14"/>
      <c r="AP12" s="2">
        <v>0</v>
      </c>
      <c r="AQ12" s="19">
        <v>0</v>
      </c>
      <c r="AR12" s="2">
        <v>0</v>
      </c>
      <c r="AS12" s="19">
        <v>0</v>
      </c>
      <c r="AT12" s="18">
        <v>5</v>
      </c>
      <c r="AU12" s="16">
        <f t="shared" si="17"/>
        <v>5</v>
      </c>
      <c r="AV12" s="4">
        <f t="shared" si="8"/>
        <v>26.315789473684209</v>
      </c>
      <c r="AW12" s="5">
        <f t="shared" si="9"/>
        <v>12</v>
      </c>
      <c r="AX12" s="14"/>
      <c r="AY12" s="2">
        <v>0</v>
      </c>
      <c r="AZ12" s="19">
        <v>0</v>
      </c>
      <c r="BA12" s="2">
        <v>0</v>
      </c>
      <c r="BB12" s="19">
        <v>0</v>
      </c>
      <c r="BC12" s="27">
        <f t="shared" si="18"/>
        <v>0</v>
      </c>
      <c r="BD12" s="40">
        <v>26</v>
      </c>
      <c r="BE12" s="38">
        <f t="shared" si="10"/>
        <v>61.53846153846154</v>
      </c>
      <c r="BF12" s="51">
        <f t="shared" si="19"/>
        <v>9</v>
      </c>
      <c r="BG12" s="15"/>
      <c r="BH12" s="33">
        <f t="shared" si="11"/>
        <v>397.59234667999038</v>
      </c>
      <c r="BI12" s="36">
        <f t="shared" si="12"/>
        <v>5</v>
      </c>
      <c r="BJ12" s="15"/>
    </row>
    <row r="13" spans="1:62" ht="16" thickBot="1" x14ac:dyDescent="0.25">
      <c r="A13" s="22" t="s">
        <v>12</v>
      </c>
      <c r="B13" s="2">
        <v>0</v>
      </c>
      <c r="C13" s="18">
        <v>42.16</v>
      </c>
      <c r="D13" s="20">
        <v>0</v>
      </c>
      <c r="E13" s="18">
        <v>42.3</v>
      </c>
      <c r="F13" s="2">
        <v>0</v>
      </c>
      <c r="G13" s="19">
        <v>0</v>
      </c>
      <c r="H13" s="16">
        <f t="shared" si="13"/>
        <v>0.70383333333333331</v>
      </c>
      <c r="I13" s="4">
        <f t="shared" si="0"/>
        <v>48.531849396163871</v>
      </c>
      <c r="J13" s="5">
        <f t="shared" si="1"/>
        <v>15</v>
      </c>
      <c r="K13" s="14"/>
      <c r="L13" s="2">
        <v>0</v>
      </c>
      <c r="M13" s="18">
        <v>8.25</v>
      </c>
      <c r="N13" s="20">
        <v>0</v>
      </c>
      <c r="O13" s="18">
        <v>8.09</v>
      </c>
      <c r="P13" s="2">
        <v>0</v>
      </c>
      <c r="Q13" s="19">
        <v>10</v>
      </c>
      <c r="R13" s="16">
        <f t="shared" si="14"/>
        <v>0.30283333333333329</v>
      </c>
      <c r="S13" s="4">
        <f t="shared" si="2"/>
        <v>41.194276279581729</v>
      </c>
      <c r="T13" s="5">
        <f t="shared" si="3"/>
        <v>16</v>
      </c>
      <c r="U13" s="14"/>
      <c r="V13" s="2">
        <v>2</v>
      </c>
      <c r="W13" s="18">
        <v>17.440000000000001</v>
      </c>
      <c r="X13" s="20">
        <v>2</v>
      </c>
      <c r="Y13" s="18">
        <v>17.32</v>
      </c>
      <c r="Z13" s="2">
        <v>0</v>
      </c>
      <c r="AA13" s="19">
        <v>0</v>
      </c>
      <c r="AB13" s="16">
        <f t="shared" si="15"/>
        <v>2.2896666666666667</v>
      </c>
      <c r="AC13" s="4">
        <f t="shared" si="4"/>
        <v>9.673897219391467</v>
      </c>
      <c r="AD13" s="5">
        <f t="shared" si="5"/>
        <v>11</v>
      </c>
      <c r="AE13" s="14"/>
      <c r="AF13" s="2">
        <v>1</v>
      </c>
      <c r="AG13" s="18">
        <v>8.82</v>
      </c>
      <c r="AH13" s="20">
        <v>1</v>
      </c>
      <c r="AI13" s="18">
        <v>9.06</v>
      </c>
      <c r="AJ13" s="2">
        <v>0</v>
      </c>
      <c r="AK13" s="19">
        <v>0</v>
      </c>
      <c r="AL13" s="16">
        <f t="shared" si="16"/>
        <v>1.149</v>
      </c>
      <c r="AM13" s="4">
        <f t="shared" si="6"/>
        <v>37.148244850594715</v>
      </c>
      <c r="AN13" s="5">
        <f t="shared" si="7"/>
        <v>15</v>
      </c>
      <c r="AO13" s="14"/>
      <c r="AP13" s="2">
        <v>0</v>
      </c>
      <c r="AQ13" s="19">
        <v>0</v>
      </c>
      <c r="AR13" s="20">
        <v>4</v>
      </c>
      <c r="AS13" s="21">
        <v>5</v>
      </c>
      <c r="AT13" s="18">
        <v>0</v>
      </c>
      <c r="AU13" s="16">
        <f t="shared" si="17"/>
        <v>9</v>
      </c>
      <c r="AV13" s="4">
        <f t="shared" si="8"/>
        <v>47.368421052631575</v>
      </c>
      <c r="AW13" s="5">
        <f t="shared" si="9"/>
        <v>9</v>
      </c>
      <c r="AX13" s="14"/>
      <c r="AY13" s="2">
        <v>0</v>
      </c>
      <c r="AZ13" s="19">
        <v>0</v>
      </c>
      <c r="BA13" s="20">
        <v>0</v>
      </c>
      <c r="BB13" s="21">
        <v>0</v>
      </c>
      <c r="BC13" s="27">
        <f t="shared" si="18"/>
        <v>0</v>
      </c>
      <c r="BD13" s="40">
        <v>25</v>
      </c>
      <c r="BE13" s="38">
        <f t="shared" si="10"/>
        <v>64</v>
      </c>
      <c r="BF13" s="51">
        <f t="shared" si="19"/>
        <v>7</v>
      </c>
      <c r="BG13" s="15"/>
      <c r="BH13" s="33">
        <f t="shared" si="11"/>
        <v>247.91668879836334</v>
      </c>
      <c r="BI13" s="36">
        <f t="shared" si="12"/>
        <v>14</v>
      </c>
      <c r="BJ13" s="15"/>
    </row>
    <row r="14" spans="1:62" ht="16" thickBot="1" x14ac:dyDescent="0.25">
      <c r="A14" s="22" t="s">
        <v>15</v>
      </c>
      <c r="B14" s="2">
        <v>0</v>
      </c>
      <c r="C14" s="18">
        <v>28.25</v>
      </c>
      <c r="D14" s="2">
        <v>0</v>
      </c>
      <c r="E14" s="18">
        <v>28.19</v>
      </c>
      <c r="F14" s="2">
        <v>0</v>
      </c>
      <c r="G14" s="19">
        <v>0</v>
      </c>
      <c r="H14" s="16">
        <f t="shared" si="13"/>
        <v>0.47033333333333338</v>
      </c>
      <c r="I14" s="4">
        <f t="shared" si="0"/>
        <v>72.625797306874546</v>
      </c>
      <c r="J14" s="5">
        <f t="shared" si="1"/>
        <v>5</v>
      </c>
      <c r="K14" s="14"/>
      <c r="L14" s="2">
        <v>0</v>
      </c>
      <c r="M14" s="18">
        <v>7.47</v>
      </c>
      <c r="N14" s="2">
        <v>0</v>
      </c>
      <c r="O14" s="18">
        <v>7.5</v>
      </c>
      <c r="P14" s="2">
        <v>0</v>
      </c>
      <c r="Q14" s="19">
        <v>0</v>
      </c>
      <c r="R14" s="16">
        <f t="shared" si="14"/>
        <v>0.12475</v>
      </c>
      <c r="S14" s="4">
        <f t="shared" si="2"/>
        <v>100</v>
      </c>
      <c r="T14" s="5">
        <f t="shared" si="3"/>
        <v>1</v>
      </c>
      <c r="U14" s="14"/>
      <c r="V14" s="2">
        <v>0</v>
      </c>
      <c r="W14" s="18">
        <v>28.97</v>
      </c>
      <c r="X14" s="2">
        <v>0</v>
      </c>
      <c r="Y14" s="18">
        <v>28.69</v>
      </c>
      <c r="Z14" s="2">
        <v>0</v>
      </c>
      <c r="AA14" s="19">
        <v>0</v>
      </c>
      <c r="AB14" s="16">
        <f t="shared" si="15"/>
        <v>0.48050000000000004</v>
      </c>
      <c r="AC14" s="4">
        <f t="shared" si="4"/>
        <v>46.097814776274703</v>
      </c>
      <c r="AD14" s="5">
        <f t="shared" si="5"/>
        <v>5</v>
      </c>
      <c r="AE14" s="14"/>
      <c r="AF14" s="2">
        <v>0</v>
      </c>
      <c r="AG14" s="18">
        <v>35.68</v>
      </c>
      <c r="AH14" s="2">
        <v>0</v>
      </c>
      <c r="AI14" s="18">
        <v>36.22</v>
      </c>
      <c r="AJ14" s="2">
        <v>0</v>
      </c>
      <c r="AK14" s="19">
        <v>0</v>
      </c>
      <c r="AL14" s="16">
        <f t="shared" si="16"/>
        <v>0.59916666666666663</v>
      </c>
      <c r="AM14" s="4">
        <f t="shared" si="6"/>
        <v>71.237830319888729</v>
      </c>
      <c r="AN14" s="5">
        <f t="shared" si="7"/>
        <v>6</v>
      </c>
      <c r="AO14" s="14"/>
      <c r="AP14" s="2">
        <v>4</v>
      </c>
      <c r="AQ14" s="19">
        <v>3</v>
      </c>
      <c r="AR14" s="2">
        <v>4</v>
      </c>
      <c r="AS14" s="19">
        <v>4</v>
      </c>
      <c r="AT14" s="18">
        <v>4</v>
      </c>
      <c r="AU14" s="16">
        <f t="shared" si="17"/>
        <v>19</v>
      </c>
      <c r="AV14" s="4">
        <f t="shared" si="8"/>
        <v>100</v>
      </c>
      <c r="AW14" s="5">
        <f t="shared" si="9"/>
        <v>1</v>
      </c>
      <c r="AX14" s="14"/>
      <c r="AY14" s="2">
        <v>1</v>
      </c>
      <c r="AZ14" s="19">
        <v>41.88</v>
      </c>
      <c r="BA14" s="2">
        <v>1</v>
      </c>
      <c r="BB14" s="19">
        <v>41.94</v>
      </c>
      <c r="BC14" s="27">
        <f t="shared" si="18"/>
        <v>1.6984999999999999</v>
      </c>
      <c r="BD14" s="40">
        <v>17</v>
      </c>
      <c r="BE14" s="38">
        <f t="shared" si="10"/>
        <v>94.117647058823522</v>
      </c>
      <c r="BF14" s="51">
        <f t="shared" si="19"/>
        <v>2</v>
      </c>
      <c r="BG14" s="15"/>
      <c r="BH14" s="33">
        <f t="shared" si="11"/>
        <v>484.07908946186149</v>
      </c>
      <c r="BI14" s="36">
        <f t="shared" si="12"/>
        <v>2</v>
      </c>
      <c r="BJ14" s="15"/>
    </row>
    <row r="15" spans="1:62" ht="16" thickBot="1" x14ac:dyDescent="0.25">
      <c r="A15" s="22" t="s">
        <v>21</v>
      </c>
      <c r="B15" s="2">
        <v>0</v>
      </c>
      <c r="C15" s="18">
        <v>45.88</v>
      </c>
      <c r="D15" s="2">
        <v>0</v>
      </c>
      <c r="E15" s="18">
        <v>46.19</v>
      </c>
      <c r="F15" s="2">
        <v>0</v>
      </c>
      <c r="G15" s="19">
        <v>0</v>
      </c>
      <c r="H15" s="16">
        <f t="shared" si="13"/>
        <v>0.76724999999999999</v>
      </c>
      <c r="I15" s="4">
        <f t="shared" si="0"/>
        <v>44.520473552731623</v>
      </c>
      <c r="J15" s="5">
        <f t="shared" si="1"/>
        <v>16</v>
      </c>
      <c r="K15" s="14"/>
      <c r="L15" s="2">
        <v>0</v>
      </c>
      <c r="M15" s="18">
        <v>9.5299999999999994</v>
      </c>
      <c r="N15" s="2">
        <v>0</v>
      </c>
      <c r="O15" s="18">
        <v>9.25</v>
      </c>
      <c r="P15" s="2">
        <v>0</v>
      </c>
      <c r="Q15" s="19">
        <v>0</v>
      </c>
      <c r="R15" s="16">
        <f t="shared" si="14"/>
        <v>0.1565</v>
      </c>
      <c r="S15" s="4">
        <f t="shared" si="2"/>
        <v>79.712460063897765</v>
      </c>
      <c r="T15" s="5">
        <f t="shared" si="3"/>
        <v>12</v>
      </c>
      <c r="U15" s="14"/>
      <c r="V15" s="2">
        <v>10</v>
      </c>
      <c r="W15" s="18">
        <v>0</v>
      </c>
      <c r="X15" s="2">
        <v>10</v>
      </c>
      <c r="Y15" s="18">
        <v>0</v>
      </c>
      <c r="Z15" s="2">
        <v>0</v>
      </c>
      <c r="AA15" s="19">
        <v>0</v>
      </c>
      <c r="AB15" s="16">
        <f t="shared" si="15"/>
        <v>10</v>
      </c>
      <c r="AC15" s="4">
        <f t="shared" si="4"/>
        <v>2.2149999999999994</v>
      </c>
      <c r="AD15" s="5">
        <f t="shared" si="5"/>
        <v>14</v>
      </c>
      <c r="AE15" s="14"/>
      <c r="AF15" s="2">
        <v>1</v>
      </c>
      <c r="AG15" s="18">
        <v>2.2799999999999998</v>
      </c>
      <c r="AH15" s="2">
        <v>1</v>
      </c>
      <c r="AI15" s="18">
        <v>2.06</v>
      </c>
      <c r="AJ15" s="2">
        <v>0</v>
      </c>
      <c r="AK15" s="19">
        <v>0</v>
      </c>
      <c r="AL15" s="16">
        <f t="shared" si="16"/>
        <v>1.0361666666666667</v>
      </c>
      <c r="AM15" s="4">
        <f t="shared" si="6"/>
        <v>41.193501688917479</v>
      </c>
      <c r="AN15" s="5">
        <f t="shared" si="7"/>
        <v>11</v>
      </c>
      <c r="AO15" s="14"/>
      <c r="AP15" s="2">
        <v>3</v>
      </c>
      <c r="AQ15" s="19">
        <v>3</v>
      </c>
      <c r="AR15" s="2">
        <v>3</v>
      </c>
      <c r="AS15" s="19">
        <v>2</v>
      </c>
      <c r="AT15" s="18">
        <v>0</v>
      </c>
      <c r="AU15" s="16">
        <f t="shared" si="17"/>
        <v>11</v>
      </c>
      <c r="AV15" s="4">
        <f t="shared" si="8"/>
        <v>57.894736842105267</v>
      </c>
      <c r="AW15" s="5">
        <f t="shared" si="9"/>
        <v>4</v>
      </c>
      <c r="AX15" s="14"/>
      <c r="AY15" s="2">
        <v>0</v>
      </c>
      <c r="AZ15" s="19">
        <v>0</v>
      </c>
      <c r="BA15" s="2">
        <v>0</v>
      </c>
      <c r="BB15" s="19">
        <v>0</v>
      </c>
      <c r="BC15" s="27">
        <f t="shared" si="18"/>
        <v>0</v>
      </c>
      <c r="BD15" s="40">
        <v>42</v>
      </c>
      <c r="BE15" s="38">
        <f t="shared" si="10"/>
        <v>38.095238095238095</v>
      </c>
      <c r="BF15" s="51">
        <f t="shared" si="19"/>
        <v>14</v>
      </c>
      <c r="BG15" s="15"/>
      <c r="BH15" s="33">
        <f t="shared" si="11"/>
        <v>263.63141024289024</v>
      </c>
      <c r="BI15" s="36">
        <f t="shared" si="12"/>
        <v>13</v>
      </c>
      <c r="BJ15" s="15"/>
    </row>
    <row r="16" spans="1:62" ht="16" thickBot="1" x14ac:dyDescent="0.25">
      <c r="A16" s="22" t="s">
        <v>16</v>
      </c>
      <c r="B16" s="2">
        <v>0</v>
      </c>
      <c r="C16" s="18">
        <v>32.97</v>
      </c>
      <c r="D16" s="20">
        <v>0</v>
      </c>
      <c r="E16" s="18">
        <v>33</v>
      </c>
      <c r="F16" s="2">
        <v>0</v>
      </c>
      <c r="G16" s="19">
        <v>0</v>
      </c>
      <c r="H16" s="16">
        <f t="shared" si="13"/>
        <v>0.54974999999999996</v>
      </c>
      <c r="I16" s="4">
        <f t="shared" si="0"/>
        <v>62.134303471274833</v>
      </c>
      <c r="J16" s="5">
        <f t="shared" si="1"/>
        <v>8</v>
      </c>
      <c r="K16" s="14"/>
      <c r="L16" s="2">
        <v>0</v>
      </c>
      <c r="M16" s="18">
        <v>8.2799999999999994</v>
      </c>
      <c r="N16" s="20">
        <v>0</v>
      </c>
      <c r="O16" s="18">
        <v>8.06</v>
      </c>
      <c r="P16" s="2">
        <v>0</v>
      </c>
      <c r="Q16" s="19">
        <v>0</v>
      </c>
      <c r="R16" s="16">
        <f t="shared" si="14"/>
        <v>0.13616666666666666</v>
      </c>
      <c r="S16" s="4">
        <f t="shared" si="2"/>
        <v>91.615667074663406</v>
      </c>
      <c r="T16" s="5">
        <f t="shared" si="3"/>
        <v>6</v>
      </c>
      <c r="U16" s="14"/>
      <c r="V16" s="2">
        <v>4</v>
      </c>
      <c r="W16" s="18">
        <v>2.72</v>
      </c>
      <c r="X16" s="20">
        <v>4</v>
      </c>
      <c r="Y16" s="18">
        <v>2.5299999999999998</v>
      </c>
      <c r="Z16" s="2">
        <v>0</v>
      </c>
      <c r="AA16" s="19">
        <v>0</v>
      </c>
      <c r="AB16" s="16">
        <f t="shared" si="15"/>
        <v>4.0437500000000002</v>
      </c>
      <c r="AC16" s="4">
        <f t="shared" si="4"/>
        <v>5.4775888717156089</v>
      </c>
      <c r="AD16" s="5">
        <f t="shared" si="5"/>
        <v>13</v>
      </c>
      <c r="AE16" s="14"/>
      <c r="AF16" s="2">
        <v>0</v>
      </c>
      <c r="AG16" s="18">
        <v>45.14</v>
      </c>
      <c r="AH16" s="20">
        <v>0</v>
      </c>
      <c r="AI16" s="18">
        <v>45.13</v>
      </c>
      <c r="AJ16" s="2">
        <v>0</v>
      </c>
      <c r="AK16" s="19">
        <v>0</v>
      </c>
      <c r="AL16" s="16">
        <f t="shared" si="16"/>
        <v>0.75225000000000009</v>
      </c>
      <c r="AM16" s="4">
        <f t="shared" si="6"/>
        <v>56.740888445773777</v>
      </c>
      <c r="AN16" s="5">
        <f t="shared" si="7"/>
        <v>8</v>
      </c>
      <c r="AO16" s="14"/>
      <c r="AP16" s="2">
        <v>4</v>
      </c>
      <c r="AQ16" s="19">
        <v>1</v>
      </c>
      <c r="AR16" s="20">
        <v>4</v>
      </c>
      <c r="AS16" s="21">
        <v>4</v>
      </c>
      <c r="AT16" s="18">
        <v>0</v>
      </c>
      <c r="AU16" s="16">
        <f t="shared" si="17"/>
        <v>13</v>
      </c>
      <c r="AV16" s="4">
        <f t="shared" si="8"/>
        <v>68.421052631578945</v>
      </c>
      <c r="AW16" s="5">
        <f t="shared" si="9"/>
        <v>3</v>
      </c>
      <c r="AX16" s="14"/>
      <c r="AY16" s="2">
        <v>0</v>
      </c>
      <c r="AZ16" s="19">
        <v>0</v>
      </c>
      <c r="BA16" s="20">
        <v>0</v>
      </c>
      <c r="BB16" s="21">
        <v>0</v>
      </c>
      <c r="BC16" s="27">
        <f t="shared" si="18"/>
        <v>0</v>
      </c>
      <c r="BD16" s="40">
        <v>20</v>
      </c>
      <c r="BE16" s="38">
        <f t="shared" si="10"/>
        <v>80</v>
      </c>
      <c r="BF16" s="51">
        <f t="shared" si="19"/>
        <v>5</v>
      </c>
      <c r="BG16" s="15"/>
      <c r="BH16" s="33">
        <f t="shared" si="11"/>
        <v>364.38950049500659</v>
      </c>
      <c r="BI16" s="36">
        <f t="shared" si="12"/>
        <v>8</v>
      </c>
      <c r="BJ16" s="15"/>
    </row>
    <row r="17" spans="1:62" ht="16" thickBot="1" x14ac:dyDescent="0.25">
      <c r="A17" s="22" t="s">
        <v>23</v>
      </c>
      <c r="B17" s="2">
        <v>0</v>
      </c>
      <c r="C17" s="18">
        <v>25.4</v>
      </c>
      <c r="D17" s="2">
        <v>0</v>
      </c>
      <c r="E17" s="18">
        <v>25.34</v>
      </c>
      <c r="F17" s="2">
        <v>0</v>
      </c>
      <c r="G17" s="19">
        <v>0</v>
      </c>
      <c r="H17" s="16">
        <f t="shared" si="13"/>
        <v>0.42283333333333328</v>
      </c>
      <c r="I17" s="4">
        <f t="shared" si="0"/>
        <v>80.784391013007507</v>
      </c>
      <c r="J17" s="5">
        <f t="shared" si="1"/>
        <v>3</v>
      </c>
      <c r="K17" s="14"/>
      <c r="L17" s="2">
        <v>0</v>
      </c>
      <c r="M17" s="18">
        <v>9.5299999999999994</v>
      </c>
      <c r="N17" s="2">
        <v>0</v>
      </c>
      <c r="O17" s="18">
        <v>9.6</v>
      </c>
      <c r="P17" s="2">
        <v>0</v>
      </c>
      <c r="Q17" s="19">
        <v>0</v>
      </c>
      <c r="R17" s="16">
        <f t="shared" si="14"/>
        <v>0.15941666666666665</v>
      </c>
      <c r="S17" s="4">
        <f t="shared" si="2"/>
        <v>78.254051228437021</v>
      </c>
      <c r="T17" s="5">
        <f t="shared" si="3"/>
        <v>13</v>
      </c>
      <c r="U17" s="14"/>
      <c r="V17" s="2">
        <v>0</v>
      </c>
      <c r="W17" s="18">
        <v>26.53</v>
      </c>
      <c r="X17" s="2">
        <v>0</v>
      </c>
      <c r="Y17" s="18">
        <v>27.25</v>
      </c>
      <c r="Z17" s="2">
        <v>0</v>
      </c>
      <c r="AA17" s="19">
        <v>0</v>
      </c>
      <c r="AB17" s="16">
        <f t="shared" si="15"/>
        <v>0.44816666666666671</v>
      </c>
      <c r="AC17" s="4">
        <f t="shared" si="4"/>
        <v>49.423577538118245</v>
      </c>
      <c r="AD17" s="5">
        <f t="shared" si="5"/>
        <v>3</v>
      </c>
      <c r="AE17" s="14"/>
      <c r="AF17" s="2">
        <v>0</v>
      </c>
      <c r="AG17" s="18">
        <v>34.29</v>
      </c>
      <c r="AH17" s="2">
        <v>0</v>
      </c>
      <c r="AI17" s="18">
        <v>34.21</v>
      </c>
      <c r="AJ17" s="2">
        <v>0</v>
      </c>
      <c r="AK17" s="19">
        <v>0</v>
      </c>
      <c r="AL17" s="16">
        <f t="shared" si="16"/>
        <v>0.5708333333333333</v>
      </c>
      <c r="AM17" s="4">
        <f t="shared" si="6"/>
        <v>74.773722627737229</v>
      </c>
      <c r="AN17" s="5">
        <f t="shared" si="7"/>
        <v>5</v>
      </c>
      <c r="AO17" s="14"/>
      <c r="AP17" s="2">
        <v>4</v>
      </c>
      <c r="AQ17" s="19">
        <v>0</v>
      </c>
      <c r="AR17" s="2">
        <v>3</v>
      </c>
      <c r="AS17" s="19">
        <v>0</v>
      </c>
      <c r="AT17" s="18">
        <v>4</v>
      </c>
      <c r="AU17" s="16">
        <f t="shared" si="17"/>
        <v>11</v>
      </c>
      <c r="AV17" s="4">
        <f t="shared" si="8"/>
        <v>57.894736842105267</v>
      </c>
      <c r="AW17" s="5">
        <f t="shared" si="9"/>
        <v>4</v>
      </c>
      <c r="AX17" s="14"/>
      <c r="AY17" s="2">
        <v>2</v>
      </c>
      <c r="AZ17" s="19">
        <v>19.5</v>
      </c>
      <c r="BA17" s="2">
        <v>2</v>
      </c>
      <c r="BB17" s="19">
        <v>19.28</v>
      </c>
      <c r="BC17" s="27">
        <f t="shared" si="18"/>
        <v>2.3231666666666668</v>
      </c>
      <c r="BD17" s="40">
        <v>17</v>
      </c>
      <c r="BE17" s="38">
        <f t="shared" si="10"/>
        <v>94.117647058823522</v>
      </c>
      <c r="BF17" s="51">
        <v>3</v>
      </c>
      <c r="BG17" s="15"/>
      <c r="BH17" s="33">
        <f t="shared" si="11"/>
        <v>435.24812630822879</v>
      </c>
      <c r="BI17" s="36">
        <f t="shared" si="12"/>
        <v>4</v>
      </c>
      <c r="BJ17" s="15"/>
    </row>
    <row r="18" spans="1:62" ht="16" thickBot="1" x14ac:dyDescent="0.25">
      <c r="A18" s="22" t="s">
        <v>22</v>
      </c>
      <c r="B18" s="2">
        <v>0</v>
      </c>
      <c r="C18" s="18">
        <v>36.56</v>
      </c>
      <c r="D18" s="2">
        <v>0</v>
      </c>
      <c r="E18" s="18">
        <v>36.32</v>
      </c>
      <c r="F18" s="2">
        <v>0</v>
      </c>
      <c r="G18" s="19">
        <v>0</v>
      </c>
      <c r="H18" s="16">
        <f t="shared" si="13"/>
        <v>0.60733333333333339</v>
      </c>
      <c r="I18" s="4">
        <f t="shared" si="0"/>
        <v>56.243139407244783</v>
      </c>
      <c r="J18" s="5">
        <f t="shared" si="1"/>
        <v>11</v>
      </c>
      <c r="K18" s="14"/>
      <c r="L18" s="2">
        <v>0</v>
      </c>
      <c r="M18" s="18">
        <v>9.06</v>
      </c>
      <c r="N18" s="2">
        <v>0</v>
      </c>
      <c r="O18" s="18">
        <v>9.06</v>
      </c>
      <c r="P18" s="2">
        <v>0</v>
      </c>
      <c r="Q18" s="19">
        <v>0</v>
      </c>
      <c r="R18" s="16">
        <f t="shared" si="14"/>
        <v>0.151</v>
      </c>
      <c r="S18" s="4">
        <f t="shared" si="2"/>
        <v>82.61589403973511</v>
      </c>
      <c r="T18" s="5">
        <f t="shared" si="3"/>
        <v>10</v>
      </c>
      <c r="U18" s="14"/>
      <c r="V18" s="2">
        <v>2</v>
      </c>
      <c r="W18" s="18">
        <v>17.309999999999999</v>
      </c>
      <c r="X18" s="2">
        <v>2</v>
      </c>
      <c r="Y18" s="18">
        <v>18.43</v>
      </c>
      <c r="Z18" s="2">
        <v>0</v>
      </c>
      <c r="AA18" s="19">
        <v>0</v>
      </c>
      <c r="AB18" s="16">
        <f t="shared" si="15"/>
        <v>2.2978333333333332</v>
      </c>
      <c r="AC18" s="4">
        <f t="shared" si="4"/>
        <v>9.639515485602379</v>
      </c>
      <c r="AD18" s="5">
        <f t="shared" si="5"/>
        <v>12</v>
      </c>
      <c r="AE18" s="14"/>
      <c r="AF18" s="2">
        <v>1</v>
      </c>
      <c r="AG18" s="18">
        <v>2.88</v>
      </c>
      <c r="AH18" s="2">
        <v>1</v>
      </c>
      <c r="AI18" s="18">
        <v>2.75</v>
      </c>
      <c r="AJ18" s="2">
        <v>0</v>
      </c>
      <c r="AK18" s="19">
        <v>0</v>
      </c>
      <c r="AL18" s="16">
        <f t="shared" si="16"/>
        <v>1.0469166666666667</v>
      </c>
      <c r="AM18" s="4">
        <f t="shared" si="6"/>
        <v>40.770516596354369</v>
      </c>
      <c r="AN18" s="5">
        <f t="shared" si="7"/>
        <v>12</v>
      </c>
      <c r="AO18" s="14"/>
      <c r="AP18" s="2">
        <v>0</v>
      </c>
      <c r="AQ18" s="19">
        <v>1</v>
      </c>
      <c r="AR18" s="2">
        <v>2</v>
      </c>
      <c r="AS18" s="19">
        <v>0</v>
      </c>
      <c r="AT18" s="18">
        <v>3</v>
      </c>
      <c r="AU18" s="16">
        <f t="shared" si="17"/>
        <v>6</v>
      </c>
      <c r="AV18" s="4">
        <f t="shared" si="8"/>
        <v>31.578947368421051</v>
      </c>
      <c r="AW18" s="5">
        <f t="shared" si="9"/>
        <v>11</v>
      </c>
      <c r="AX18" s="14"/>
      <c r="AY18" s="2">
        <v>0</v>
      </c>
      <c r="AZ18" s="19">
        <v>0</v>
      </c>
      <c r="BA18" s="2">
        <v>0</v>
      </c>
      <c r="BB18" s="19">
        <v>0</v>
      </c>
      <c r="BC18" s="27">
        <f t="shared" si="18"/>
        <v>0</v>
      </c>
      <c r="BD18" s="40">
        <v>28</v>
      </c>
      <c r="BE18" s="38">
        <f t="shared" si="10"/>
        <v>57.142857142857139</v>
      </c>
      <c r="BF18" s="51">
        <f t="shared" si="19"/>
        <v>10</v>
      </c>
      <c r="BG18" s="15"/>
      <c r="BH18" s="33">
        <f t="shared" si="11"/>
        <v>277.99087004021476</v>
      </c>
      <c r="BI18" s="36">
        <f t="shared" si="12"/>
        <v>12</v>
      </c>
      <c r="BJ18" s="15"/>
    </row>
    <row r="19" spans="1:62" ht="16" thickBot="1" x14ac:dyDescent="0.25">
      <c r="A19" s="22" t="s">
        <v>13</v>
      </c>
      <c r="B19" s="2">
        <v>0</v>
      </c>
      <c r="C19" s="18">
        <v>20.399999999999999</v>
      </c>
      <c r="D19" s="2">
        <v>0</v>
      </c>
      <c r="E19" s="18">
        <v>20.59</v>
      </c>
      <c r="F19" s="2">
        <v>0</v>
      </c>
      <c r="G19" s="19">
        <v>0</v>
      </c>
      <c r="H19" s="16">
        <f t="shared" si="13"/>
        <v>0.34158333333333335</v>
      </c>
      <c r="I19" s="4">
        <f t="shared" si="0"/>
        <v>100</v>
      </c>
      <c r="J19" s="5">
        <f t="shared" si="1"/>
        <v>1</v>
      </c>
      <c r="K19" s="14"/>
      <c r="L19" s="2">
        <v>0</v>
      </c>
      <c r="M19" s="18">
        <v>8.69</v>
      </c>
      <c r="N19" s="2">
        <v>0</v>
      </c>
      <c r="O19" s="18">
        <v>8.6199999999999992</v>
      </c>
      <c r="P19" s="2">
        <v>0</v>
      </c>
      <c r="Q19" s="19">
        <v>0</v>
      </c>
      <c r="R19" s="16">
        <f t="shared" si="14"/>
        <v>0.14424999999999999</v>
      </c>
      <c r="S19" s="4">
        <f t="shared" si="2"/>
        <v>86.481802426343151</v>
      </c>
      <c r="T19" s="5">
        <f t="shared" si="3"/>
        <v>8</v>
      </c>
      <c r="U19" s="14"/>
      <c r="V19" s="2">
        <v>0</v>
      </c>
      <c r="W19" s="18">
        <v>23.87</v>
      </c>
      <c r="X19" s="2">
        <v>0</v>
      </c>
      <c r="Y19" s="18">
        <v>24.12</v>
      </c>
      <c r="Z19" s="2">
        <v>0</v>
      </c>
      <c r="AA19" s="19">
        <v>0</v>
      </c>
      <c r="AB19" s="16">
        <f t="shared" si="15"/>
        <v>0.3999166666666667</v>
      </c>
      <c r="AC19" s="4">
        <f t="shared" si="4"/>
        <v>55.38653886226296</v>
      </c>
      <c r="AD19" s="5">
        <f t="shared" si="5"/>
        <v>2</v>
      </c>
      <c r="AE19" s="14"/>
      <c r="AF19" s="2">
        <v>0</v>
      </c>
      <c r="AG19" s="18">
        <v>27.58</v>
      </c>
      <c r="AH19" s="2">
        <v>0</v>
      </c>
      <c r="AI19" s="18">
        <v>27.58</v>
      </c>
      <c r="AJ19" s="2">
        <v>0</v>
      </c>
      <c r="AK19" s="19">
        <v>0</v>
      </c>
      <c r="AL19" s="16">
        <f t="shared" si="16"/>
        <v>0.45966666666666661</v>
      </c>
      <c r="AM19" s="4">
        <f t="shared" si="6"/>
        <v>92.857142857142861</v>
      </c>
      <c r="AN19" s="5">
        <f t="shared" si="7"/>
        <v>3</v>
      </c>
      <c r="AO19" s="14"/>
      <c r="AP19" s="2">
        <v>3</v>
      </c>
      <c r="AQ19" s="19">
        <v>3</v>
      </c>
      <c r="AR19" s="2">
        <v>5</v>
      </c>
      <c r="AS19" s="19">
        <v>0</v>
      </c>
      <c r="AT19" s="18">
        <v>0</v>
      </c>
      <c r="AU19" s="16">
        <f t="shared" si="17"/>
        <v>11</v>
      </c>
      <c r="AV19" s="4">
        <f t="shared" si="8"/>
        <v>57.894736842105267</v>
      </c>
      <c r="AW19" s="5">
        <f t="shared" si="9"/>
        <v>4</v>
      </c>
      <c r="AX19" s="14"/>
      <c r="AY19" s="2">
        <v>0</v>
      </c>
      <c r="AZ19" s="19">
        <v>0</v>
      </c>
      <c r="BA19" s="2">
        <v>0</v>
      </c>
      <c r="BB19" s="19">
        <v>0</v>
      </c>
      <c r="BC19" s="27">
        <f t="shared" si="18"/>
        <v>0</v>
      </c>
      <c r="BD19" s="40">
        <v>25</v>
      </c>
      <c r="BE19" s="38">
        <f t="shared" si="10"/>
        <v>64</v>
      </c>
      <c r="BF19" s="51">
        <f t="shared" si="19"/>
        <v>7</v>
      </c>
      <c r="BG19" s="15"/>
      <c r="BH19" s="33">
        <f t="shared" si="11"/>
        <v>456.62022098785422</v>
      </c>
      <c r="BI19" s="36">
        <f t="shared" si="12"/>
        <v>3</v>
      </c>
      <c r="BJ19" s="15"/>
    </row>
    <row r="20" spans="1:62" ht="16" thickBot="1" x14ac:dyDescent="0.25">
      <c r="A20" s="22" t="s">
        <v>70</v>
      </c>
      <c r="B20" s="2">
        <v>0</v>
      </c>
      <c r="C20" s="18">
        <v>39.78</v>
      </c>
      <c r="D20" s="20">
        <v>0</v>
      </c>
      <c r="E20" s="18">
        <v>40.159999999999997</v>
      </c>
      <c r="F20" s="2">
        <v>0</v>
      </c>
      <c r="G20" s="19">
        <v>0</v>
      </c>
      <c r="H20" s="16">
        <f t="shared" si="13"/>
        <v>0.66616666666666657</v>
      </c>
      <c r="I20" s="4">
        <f t="shared" si="0"/>
        <v>51.275956967725797</v>
      </c>
      <c r="J20" s="5">
        <f t="shared" si="1"/>
        <v>13</v>
      </c>
      <c r="K20" s="14"/>
      <c r="L20" s="2">
        <v>0</v>
      </c>
      <c r="M20" s="18">
        <v>13.16</v>
      </c>
      <c r="N20" s="20">
        <v>0</v>
      </c>
      <c r="O20" s="18">
        <v>13</v>
      </c>
      <c r="P20" s="2">
        <v>0</v>
      </c>
      <c r="Q20" s="19">
        <v>0</v>
      </c>
      <c r="R20" s="16">
        <f t="shared" si="14"/>
        <v>0.218</v>
      </c>
      <c r="S20" s="4">
        <f t="shared" si="2"/>
        <v>57.22477064220184</v>
      </c>
      <c r="T20" s="5">
        <f t="shared" si="3"/>
        <v>14</v>
      </c>
      <c r="U20" s="14"/>
      <c r="V20" s="2">
        <v>10</v>
      </c>
      <c r="W20" s="18">
        <v>0</v>
      </c>
      <c r="X20" s="20">
        <v>10</v>
      </c>
      <c r="Y20" s="18">
        <v>0</v>
      </c>
      <c r="Z20" s="2">
        <v>0</v>
      </c>
      <c r="AA20" s="19">
        <v>0</v>
      </c>
      <c r="AB20" s="16">
        <f t="shared" si="15"/>
        <v>10</v>
      </c>
      <c r="AC20" s="4">
        <f t="shared" si="4"/>
        <v>2.2149999999999994</v>
      </c>
      <c r="AD20" s="5">
        <f t="shared" si="5"/>
        <v>14</v>
      </c>
      <c r="AE20" s="14"/>
      <c r="AF20" s="2">
        <v>1</v>
      </c>
      <c r="AG20" s="18">
        <v>44.03</v>
      </c>
      <c r="AH20" s="20">
        <v>1</v>
      </c>
      <c r="AI20" s="18">
        <v>43.87</v>
      </c>
      <c r="AJ20" s="2">
        <v>0</v>
      </c>
      <c r="AK20" s="19">
        <v>0</v>
      </c>
      <c r="AL20" s="16">
        <f t="shared" si="16"/>
        <v>1.7324999999999999</v>
      </c>
      <c r="AM20" s="4">
        <f t="shared" si="6"/>
        <v>24.636844636844636</v>
      </c>
      <c r="AN20" s="5">
        <f t="shared" si="7"/>
        <v>16</v>
      </c>
      <c r="AO20" s="14"/>
      <c r="AP20" s="2">
        <v>0</v>
      </c>
      <c r="AQ20" s="19">
        <v>0</v>
      </c>
      <c r="AR20" s="20">
        <v>1</v>
      </c>
      <c r="AS20" s="21">
        <v>3</v>
      </c>
      <c r="AT20" s="18">
        <v>0</v>
      </c>
      <c r="AU20" s="16">
        <f t="shared" si="17"/>
        <v>4</v>
      </c>
      <c r="AV20" s="4">
        <f t="shared" si="8"/>
        <v>21.052631578947366</v>
      </c>
      <c r="AW20" s="5">
        <f t="shared" si="9"/>
        <v>15</v>
      </c>
      <c r="AX20" s="14"/>
      <c r="AY20" s="43">
        <v>0</v>
      </c>
      <c r="AZ20" s="44">
        <v>0</v>
      </c>
      <c r="BA20" s="45">
        <v>0</v>
      </c>
      <c r="BB20" s="46">
        <v>0</v>
      </c>
      <c r="BC20" s="47">
        <f t="shared" si="18"/>
        <v>0</v>
      </c>
      <c r="BD20" s="48">
        <v>43</v>
      </c>
      <c r="BE20" s="49">
        <f t="shared" si="10"/>
        <v>37.209302325581397</v>
      </c>
      <c r="BF20" s="52">
        <f t="shared" si="19"/>
        <v>15</v>
      </c>
      <c r="BG20" s="15"/>
      <c r="BH20" s="33">
        <f t="shared" si="11"/>
        <v>193.61450615130104</v>
      </c>
      <c r="BI20" s="36">
        <f t="shared" si="12"/>
        <v>15</v>
      </c>
      <c r="BJ20" s="15"/>
    </row>
    <row r="21" spans="1:62" x14ac:dyDescent="0.2">
      <c r="A21" s="14"/>
      <c r="B21" s="14"/>
      <c r="C21" s="14"/>
      <c r="D21" s="14"/>
      <c r="E21" s="14"/>
      <c r="F21" s="14"/>
      <c r="G21" t="s">
        <v>36</v>
      </c>
      <c r="H21" s="13">
        <f>MIN(H5:H20)</f>
        <v>0.34158333333333335</v>
      </c>
      <c r="I21" s="14"/>
      <c r="J21" s="14"/>
      <c r="K21" s="14"/>
      <c r="L21" s="14"/>
      <c r="M21" s="14"/>
      <c r="N21" s="14"/>
      <c r="O21" s="14"/>
      <c r="P21" s="14"/>
      <c r="Q21" t="s">
        <v>36</v>
      </c>
      <c r="R21" s="13">
        <f>MIN(R5:R20)</f>
        <v>0.12475</v>
      </c>
      <c r="S21" s="14"/>
      <c r="T21" s="14"/>
      <c r="U21" s="14"/>
      <c r="V21" s="14"/>
      <c r="W21" s="14"/>
      <c r="X21" s="14"/>
      <c r="Y21" s="14"/>
      <c r="Z21" s="14"/>
      <c r="AA21" t="s">
        <v>36</v>
      </c>
      <c r="AB21" s="13">
        <f>MIN(AB5:AB20)</f>
        <v>0.22149999999999997</v>
      </c>
      <c r="AC21" s="14"/>
      <c r="AD21" s="14"/>
      <c r="AE21" s="14"/>
      <c r="AF21" s="14"/>
      <c r="AG21" s="14"/>
      <c r="AH21" s="14"/>
      <c r="AI21" s="14"/>
      <c r="AJ21" s="14"/>
      <c r="AK21" t="s">
        <v>36</v>
      </c>
      <c r="AL21" s="13">
        <f>MIN(AL5:AL20)</f>
        <v>0.42683333333333329</v>
      </c>
      <c r="AM21" s="14"/>
      <c r="AN21" s="14"/>
      <c r="AO21" s="14"/>
      <c r="AP21" s="14"/>
      <c r="AQ21" s="14"/>
      <c r="AR21" s="14"/>
      <c r="AS21" s="14"/>
      <c r="AT21" t="s">
        <v>36</v>
      </c>
      <c r="AU21" s="13">
        <f>MAX(AU5:AU20)</f>
        <v>19</v>
      </c>
      <c r="AV21" s="14"/>
      <c r="AW21" s="14"/>
      <c r="AX21" s="14"/>
      <c r="AY21" s="14"/>
      <c r="AZ21" s="14"/>
      <c r="BA21" s="14"/>
      <c r="BB21" s="14"/>
      <c r="BC21" t="s">
        <v>36</v>
      </c>
      <c r="BD21" s="23">
        <f>MIN(BD5:BD20)</f>
        <v>16</v>
      </c>
      <c r="BE21" s="14"/>
      <c r="BF21" s="14"/>
      <c r="BG21" s="15"/>
      <c r="BH21" s="14"/>
      <c r="BI21" s="14"/>
      <c r="BJ21" s="15"/>
    </row>
    <row r="22" spans="1:62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</row>
    <row r="23" spans="1:62" ht="25" thickBot="1" x14ac:dyDescent="0.35">
      <c r="A23" s="30" t="s">
        <v>47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5"/>
      <c r="BH23" s="63" t="s">
        <v>65</v>
      </c>
      <c r="BI23" s="63"/>
      <c r="BJ23" s="15"/>
    </row>
    <row r="24" spans="1:62" ht="16" thickBot="1" x14ac:dyDescent="0.25">
      <c r="A24" s="28"/>
      <c r="B24" s="59" t="s">
        <v>49</v>
      </c>
      <c r="C24" s="60"/>
      <c r="D24" s="60"/>
      <c r="E24" s="60"/>
      <c r="F24" s="60"/>
      <c r="G24" s="60"/>
      <c r="H24" s="60"/>
      <c r="I24" s="60"/>
      <c r="J24" s="61"/>
      <c r="K24" s="14"/>
      <c r="L24" s="59" t="s">
        <v>50</v>
      </c>
      <c r="M24" s="60"/>
      <c r="N24" s="60"/>
      <c r="O24" s="60"/>
      <c r="P24" s="60"/>
      <c r="Q24" s="60"/>
      <c r="R24" s="60"/>
      <c r="S24" s="60"/>
      <c r="T24" s="61"/>
      <c r="U24" s="14"/>
      <c r="V24" s="59" t="s">
        <v>51</v>
      </c>
      <c r="W24" s="60"/>
      <c r="X24" s="60"/>
      <c r="Y24" s="60"/>
      <c r="Z24" s="60"/>
      <c r="AA24" s="60"/>
      <c r="AB24" s="60"/>
      <c r="AC24" s="60"/>
      <c r="AD24" s="61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5"/>
      <c r="BH24" s="14"/>
      <c r="BI24" s="14"/>
      <c r="BJ24" s="15"/>
    </row>
    <row r="25" spans="1:62" x14ac:dyDescent="0.2">
      <c r="A25" s="55" t="s">
        <v>0</v>
      </c>
      <c r="B25" s="57" t="s">
        <v>1</v>
      </c>
      <c r="C25" s="58"/>
      <c r="D25" s="57" t="s">
        <v>2</v>
      </c>
      <c r="E25" s="58"/>
      <c r="F25" s="57" t="s">
        <v>37</v>
      </c>
      <c r="G25" s="58"/>
      <c r="H25" s="1" t="s">
        <v>3</v>
      </c>
      <c r="I25" s="6" t="s">
        <v>34</v>
      </c>
      <c r="J25" s="7" t="s">
        <v>34</v>
      </c>
      <c r="K25" s="14"/>
      <c r="L25" s="57" t="s">
        <v>1</v>
      </c>
      <c r="M25" s="58"/>
      <c r="N25" s="57" t="s">
        <v>2</v>
      </c>
      <c r="O25" s="58"/>
      <c r="P25" s="57" t="s">
        <v>37</v>
      </c>
      <c r="Q25" s="58"/>
      <c r="R25" s="1" t="s">
        <v>3</v>
      </c>
      <c r="S25" s="6" t="s">
        <v>34</v>
      </c>
      <c r="T25" s="7" t="s">
        <v>34</v>
      </c>
      <c r="U25" s="14"/>
      <c r="V25" s="57" t="s">
        <v>1</v>
      </c>
      <c r="W25" s="58"/>
      <c r="X25" s="57" t="s">
        <v>2</v>
      </c>
      <c r="Y25" s="58"/>
      <c r="Z25" s="57" t="s">
        <v>37</v>
      </c>
      <c r="AA25" s="58"/>
      <c r="AB25" s="1" t="s">
        <v>3</v>
      </c>
      <c r="AC25" s="6" t="s">
        <v>34</v>
      </c>
      <c r="AD25" s="7" t="s">
        <v>34</v>
      </c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5"/>
      <c r="BH25" s="31" t="s">
        <v>6</v>
      </c>
      <c r="BI25" s="34" t="s">
        <v>46</v>
      </c>
      <c r="BJ25" s="15"/>
    </row>
    <row r="26" spans="1:62" ht="16" thickBot="1" x14ac:dyDescent="0.25">
      <c r="A26" s="56"/>
      <c r="B26" s="11" t="s">
        <v>4</v>
      </c>
      <c r="C26" s="12" t="s">
        <v>5</v>
      </c>
      <c r="D26" s="11" t="s">
        <v>4</v>
      </c>
      <c r="E26" s="12" t="s">
        <v>5</v>
      </c>
      <c r="F26" s="11" t="s">
        <v>4</v>
      </c>
      <c r="G26" s="12" t="s">
        <v>5</v>
      </c>
      <c r="H26" s="10" t="s">
        <v>6</v>
      </c>
      <c r="I26" s="8" t="s">
        <v>33</v>
      </c>
      <c r="J26" s="9" t="s">
        <v>35</v>
      </c>
      <c r="K26" s="14"/>
      <c r="L26" s="11" t="s">
        <v>4</v>
      </c>
      <c r="M26" s="12" t="s">
        <v>5</v>
      </c>
      <c r="N26" s="11" t="s">
        <v>4</v>
      </c>
      <c r="O26" s="12" t="s">
        <v>5</v>
      </c>
      <c r="P26" s="11" t="s">
        <v>4</v>
      </c>
      <c r="Q26" s="12" t="s">
        <v>5</v>
      </c>
      <c r="R26" s="10" t="s">
        <v>6</v>
      </c>
      <c r="S26" s="8" t="s">
        <v>33</v>
      </c>
      <c r="T26" s="9" t="s">
        <v>35</v>
      </c>
      <c r="U26" s="14"/>
      <c r="V26" s="11" t="s">
        <v>4</v>
      </c>
      <c r="W26" s="12" t="s">
        <v>5</v>
      </c>
      <c r="X26" s="11" t="s">
        <v>4</v>
      </c>
      <c r="Y26" s="12" t="s">
        <v>5</v>
      </c>
      <c r="Z26" s="11" t="s">
        <v>4</v>
      </c>
      <c r="AA26" s="12" t="s">
        <v>5</v>
      </c>
      <c r="AB26" s="10" t="s">
        <v>6</v>
      </c>
      <c r="AC26" s="8" t="s">
        <v>33</v>
      </c>
      <c r="AD26" s="9" t="s">
        <v>35</v>
      </c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5"/>
      <c r="BH26" s="32" t="s">
        <v>33</v>
      </c>
      <c r="BI26" s="35" t="s">
        <v>35</v>
      </c>
      <c r="BJ26" s="15"/>
    </row>
    <row r="27" spans="1:62" ht="16" thickBot="1" x14ac:dyDescent="0.25">
      <c r="A27" s="29" t="s">
        <v>7</v>
      </c>
      <c r="B27" s="17">
        <v>0</v>
      </c>
      <c r="C27" s="17">
        <v>33.93</v>
      </c>
      <c r="D27" s="17">
        <v>0</v>
      </c>
      <c r="E27" s="17">
        <v>34.03</v>
      </c>
      <c r="F27" s="17">
        <v>0</v>
      </c>
      <c r="G27" s="18">
        <v>0</v>
      </c>
      <c r="H27" s="16">
        <f>(((B27+(C27/60))+(D27+(E27/60)))/2)+(F27+(G27/60))</f>
        <v>0.56633333333333336</v>
      </c>
      <c r="I27" s="4">
        <f>H$43/H27*100</f>
        <v>89.155385520894654</v>
      </c>
      <c r="J27" s="5">
        <f t="shared" ref="J27:J42" si="20">RANK(I27,I$27:I$42)</f>
        <v>3</v>
      </c>
      <c r="K27" s="14"/>
      <c r="L27" s="17">
        <v>10</v>
      </c>
      <c r="M27" s="17">
        <v>0</v>
      </c>
      <c r="N27" s="17">
        <v>10</v>
      </c>
      <c r="O27" s="17">
        <v>0</v>
      </c>
      <c r="P27" s="17">
        <v>0</v>
      </c>
      <c r="Q27" s="18">
        <v>0</v>
      </c>
      <c r="R27" s="16">
        <f>(((L27+(M27/60))+(N27+(O27/60)))/2)+(P27+(Q27/60))</f>
        <v>10</v>
      </c>
      <c r="S27" s="4">
        <v>0</v>
      </c>
      <c r="T27" s="5">
        <f t="shared" ref="T27:T42" si="21">RANK(S27,S$27:S$42)</f>
        <v>15</v>
      </c>
      <c r="U27" s="14"/>
      <c r="V27" s="17">
        <v>0</v>
      </c>
      <c r="W27" s="17">
        <v>35.56</v>
      </c>
      <c r="X27" s="17">
        <v>0</v>
      </c>
      <c r="Y27" s="17">
        <v>35.57</v>
      </c>
      <c r="Z27" s="17">
        <v>0</v>
      </c>
      <c r="AA27" s="18">
        <v>0</v>
      </c>
      <c r="AB27" s="16">
        <f>(((V27+(W27/60))+(X27+(Y27/60)))/2)+(Z27+(AA27/60))</f>
        <v>0.59275</v>
      </c>
      <c r="AC27" s="4">
        <f>AB$43/AB27*100</f>
        <v>85.941234359623223</v>
      </c>
      <c r="AD27" s="5">
        <f t="shared" ref="AD27:AD42" si="22">RANK(AC27,AC$27:AC$42)</f>
        <v>3</v>
      </c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5"/>
      <c r="BH27" s="33">
        <f t="shared" ref="BH27:BH42" si="23">I27+S27+AC27</f>
        <v>175.09661988051789</v>
      </c>
      <c r="BI27" s="41">
        <f t="shared" ref="BI27:BI42" si="24">RANK(BH27,BH$27:BH$42)</f>
        <v>9</v>
      </c>
      <c r="BJ27" s="15"/>
    </row>
    <row r="28" spans="1:62" ht="16" thickBot="1" x14ac:dyDescent="0.25">
      <c r="A28" s="22" t="s">
        <v>8</v>
      </c>
      <c r="B28" s="2">
        <v>0</v>
      </c>
      <c r="C28" s="2">
        <v>57.87</v>
      </c>
      <c r="D28" s="2">
        <v>0</v>
      </c>
      <c r="E28" s="2">
        <v>57.89</v>
      </c>
      <c r="F28" s="2">
        <v>0</v>
      </c>
      <c r="G28" s="19">
        <v>0</v>
      </c>
      <c r="H28" s="16">
        <f t="shared" ref="H28:H42" si="25">(((B28+(C28/60))+(D28+(E28/60)))/2)+(F28+(G28/60))</f>
        <v>0.96466666666666656</v>
      </c>
      <c r="I28" s="4">
        <f t="shared" ref="I28:I42" si="26">H$43/H28*100</f>
        <v>52.341050449205262</v>
      </c>
      <c r="J28" s="5">
        <f t="shared" si="20"/>
        <v>8</v>
      </c>
      <c r="K28" s="14"/>
      <c r="L28" s="2">
        <v>4</v>
      </c>
      <c r="M28" s="2">
        <v>2</v>
      </c>
      <c r="N28" s="2">
        <v>4</v>
      </c>
      <c r="O28" s="2">
        <v>2.0299999999999998</v>
      </c>
      <c r="P28" s="2">
        <v>0</v>
      </c>
      <c r="Q28" s="19">
        <v>0</v>
      </c>
      <c r="R28" s="16">
        <f t="shared" ref="R28:R42" si="27">(((L28+(M28/60))+(N28+(O28/60)))/2)+(P28+(Q28/60))</f>
        <v>4.0335833333333326</v>
      </c>
      <c r="S28" s="4">
        <f t="shared" ref="S28:S42" si="28">R$43/R28*100</f>
        <v>91.514988740367357</v>
      </c>
      <c r="T28" s="5">
        <f t="shared" si="21"/>
        <v>3</v>
      </c>
      <c r="U28" s="14"/>
      <c r="V28" s="2">
        <v>0</v>
      </c>
      <c r="W28" s="2">
        <v>34.53</v>
      </c>
      <c r="X28" s="2">
        <v>0</v>
      </c>
      <c r="Y28" s="2">
        <v>34.57</v>
      </c>
      <c r="Z28" s="2">
        <v>0</v>
      </c>
      <c r="AA28" s="19">
        <v>0</v>
      </c>
      <c r="AB28" s="16">
        <f t="shared" ref="AB28:AB42" si="29">(((V28+(W28/60))+(X28+(Y28/60)))/2)+(Z28+(AA28/60))</f>
        <v>0.57583333333333342</v>
      </c>
      <c r="AC28" s="4">
        <f t="shared" ref="AC28:AC42" si="30">AB$43/AB28*100</f>
        <v>88.465991316931962</v>
      </c>
      <c r="AD28" s="5">
        <f t="shared" si="22"/>
        <v>2</v>
      </c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5"/>
      <c r="BH28" s="33">
        <f t="shared" si="23"/>
        <v>232.32203050650457</v>
      </c>
      <c r="BI28" s="41">
        <f t="shared" si="24"/>
        <v>3</v>
      </c>
      <c r="BJ28" s="15"/>
    </row>
    <row r="29" spans="1:62" ht="16" thickBot="1" x14ac:dyDescent="0.25">
      <c r="A29" s="22" t="s">
        <v>17</v>
      </c>
      <c r="B29" s="2">
        <v>0</v>
      </c>
      <c r="C29" s="2">
        <v>43.78</v>
      </c>
      <c r="D29" s="2">
        <v>0</v>
      </c>
      <c r="E29" s="2">
        <v>43.83</v>
      </c>
      <c r="F29" s="2">
        <v>0</v>
      </c>
      <c r="G29" s="19">
        <v>0</v>
      </c>
      <c r="H29" s="16">
        <f t="shared" si="25"/>
        <v>0.73008333333333331</v>
      </c>
      <c r="I29" s="4">
        <f t="shared" si="26"/>
        <v>69.158771829699802</v>
      </c>
      <c r="J29" s="5">
        <f t="shared" si="20"/>
        <v>5</v>
      </c>
      <c r="K29" s="14"/>
      <c r="L29" s="2">
        <v>7</v>
      </c>
      <c r="M29" s="2">
        <v>6.16</v>
      </c>
      <c r="N29" s="2">
        <v>7</v>
      </c>
      <c r="O29" s="2">
        <v>6.06</v>
      </c>
      <c r="P29" s="2">
        <v>0</v>
      </c>
      <c r="Q29" s="19">
        <v>0</v>
      </c>
      <c r="R29" s="16">
        <f t="shared" si="27"/>
        <v>7.1018333333333334</v>
      </c>
      <c r="S29" s="4">
        <f t="shared" si="28"/>
        <v>51.977188988758769</v>
      </c>
      <c r="T29" s="5">
        <f t="shared" si="21"/>
        <v>12</v>
      </c>
      <c r="U29" s="14"/>
      <c r="V29" s="2">
        <v>0</v>
      </c>
      <c r="W29" s="2">
        <v>42.51</v>
      </c>
      <c r="X29" s="2">
        <v>0</v>
      </c>
      <c r="Y29" s="2">
        <v>42.83</v>
      </c>
      <c r="Z29" s="2">
        <v>0</v>
      </c>
      <c r="AA29" s="19">
        <v>0</v>
      </c>
      <c r="AB29" s="16">
        <f t="shared" si="29"/>
        <v>0.71116666666666672</v>
      </c>
      <c r="AC29" s="4">
        <f t="shared" si="30"/>
        <v>71.631122568549316</v>
      </c>
      <c r="AD29" s="5">
        <f t="shared" si="22"/>
        <v>5</v>
      </c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5"/>
      <c r="BH29" s="33">
        <f t="shared" si="23"/>
        <v>192.76708338700789</v>
      </c>
      <c r="BI29" s="41">
        <f t="shared" si="24"/>
        <v>6</v>
      </c>
      <c r="BJ29" s="15"/>
    </row>
    <row r="30" spans="1:62" ht="16" thickBot="1" x14ac:dyDescent="0.25">
      <c r="A30" s="22" t="s">
        <v>14</v>
      </c>
      <c r="B30" s="2">
        <v>1</v>
      </c>
      <c r="C30" s="2">
        <v>5.56</v>
      </c>
      <c r="D30" s="2">
        <v>1</v>
      </c>
      <c r="E30" s="2">
        <v>5.79</v>
      </c>
      <c r="F30" s="2">
        <v>0</v>
      </c>
      <c r="G30" s="19">
        <v>0</v>
      </c>
      <c r="H30" s="16">
        <f t="shared" si="25"/>
        <v>1.0945833333333335</v>
      </c>
      <c r="I30" s="4">
        <f t="shared" si="26"/>
        <v>46.128663875142742</v>
      </c>
      <c r="J30" s="5">
        <f t="shared" si="20"/>
        <v>10</v>
      </c>
      <c r="K30" s="14"/>
      <c r="L30" s="2">
        <v>5</v>
      </c>
      <c r="M30" s="2">
        <v>2.4</v>
      </c>
      <c r="N30" s="2">
        <v>5</v>
      </c>
      <c r="O30" s="2">
        <v>2.72</v>
      </c>
      <c r="P30" s="2">
        <v>0</v>
      </c>
      <c r="Q30" s="19">
        <v>0</v>
      </c>
      <c r="R30" s="16">
        <f t="shared" si="27"/>
        <v>5.0426666666666673</v>
      </c>
      <c r="S30" s="4">
        <f t="shared" si="28"/>
        <v>73.202009518773139</v>
      </c>
      <c r="T30" s="5">
        <f t="shared" si="21"/>
        <v>6</v>
      </c>
      <c r="U30" s="14"/>
      <c r="V30" s="2">
        <v>0</v>
      </c>
      <c r="W30" s="2">
        <v>39.159999999999997</v>
      </c>
      <c r="X30" s="2">
        <v>0</v>
      </c>
      <c r="Y30" s="2">
        <v>39.15</v>
      </c>
      <c r="Z30" s="2">
        <v>0</v>
      </c>
      <c r="AA30" s="19">
        <v>0</v>
      </c>
      <c r="AB30" s="16">
        <f t="shared" si="29"/>
        <v>0.65258333333333329</v>
      </c>
      <c r="AC30" s="4">
        <f t="shared" si="30"/>
        <v>78.061550249010352</v>
      </c>
      <c r="AD30" s="5">
        <f t="shared" si="22"/>
        <v>4</v>
      </c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5"/>
      <c r="BH30" s="33">
        <f t="shared" si="23"/>
        <v>197.39222364292624</v>
      </c>
      <c r="BI30" s="41">
        <f t="shared" si="24"/>
        <v>5</v>
      </c>
      <c r="BJ30" s="15"/>
    </row>
    <row r="31" spans="1:62" ht="16" thickBot="1" x14ac:dyDescent="0.25">
      <c r="A31" s="22" t="s">
        <v>11</v>
      </c>
      <c r="B31" s="2">
        <v>1</v>
      </c>
      <c r="C31" s="20">
        <v>36.33</v>
      </c>
      <c r="D31" s="20">
        <v>1</v>
      </c>
      <c r="E31" s="20">
        <v>36.130000000000003</v>
      </c>
      <c r="F31" s="2">
        <v>0</v>
      </c>
      <c r="G31" s="19">
        <v>0</v>
      </c>
      <c r="H31" s="16">
        <f t="shared" si="25"/>
        <v>1.6038333333333332</v>
      </c>
      <c r="I31" s="4">
        <f t="shared" si="26"/>
        <v>31.481866361841426</v>
      </c>
      <c r="J31" s="5">
        <f t="shared" si="20"/>
        <v>14</v>
      </c>
      <c r="K31" s="14"/>
      <c r="L31" s="2">
        <v>5</v>
      </c>
      <c r="M31" s="20">
        <v>17.87</v>
      </c>
      <c r="N31" s="20">
        <v>5</v>
      </c>
      <c r="O31" s="20">
        <v>17.78</v>
      </c>
      <c r="P31" s="2">
        <v>0</v>
      </c>
      <c r="Q31" s="19">
        <v>0</v>
      </c>
      <c r="R31" s="16">
        <f t="shared" si="27"/>
        <v>5.2970833333333331</v>
      </c>
      <c r="S31" s="4">
        <f t="shared" si="28"/>
        <v>69.686148037441995</v>
      </c>
      <c r="T31" s="5">
        <f t="shared" si="21"/>
        <v>8</v>
      </c>
      <c r="U31" s="14"/>
      <c r="V31" s="2">
        <v>7</v>
      </c>
      <c r="W31" s="20">
        <v>6.26</v>
      </c>
      <c r="X31" s="20">
        <v>7</v>
      </c>
      <c r="Y31" s="20">
        <v>9.7200000000000006</v>
      </c>
      <c r="Z31" s="2">
        <v>0</v>
      </c>
      <c r="AA31" s="19">
        <v>0</v>
      </c>
      <c r="AB31" s="16">
        <f t="shared" si="29"/>
        <v>7.133166666666666</v>
      </c>
      <c r="AC31" s="4">
        <f t="shared" si="30"/>
        <v>7.1415219981775273</v>
      </c>
      <c r="AD31" s="5">
        <f t="shared" si="22"/>
        <v>15</v>
      </c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5"/>
      <c r="BH31" s="33">
        <f t="shared" si="23"/>
        <v>108.30953639746095</v>
      </c>
      <c r="BI31" s="41">
        <f t="shared" si="24"/>
        <v>14</v>
      </c>
      <c r="BJ31" s="15"/>
    </row>
    <row r="32" spans="1:62" ht="16" thickBot="1" x14ac:dyDescent="0.25">
      <c r="A32" s="22" t="s">
        <v>9</v>
      </c>
      <c r="B32" s="2">
        <v>0</v>
      </c>
      <c r="C32" s="2">
        <v>30.22</v>
      </c>
      <c r="D32" s="2">
        <v>0</v>
      </c>
      <c r="E32" s="2">
        <v>30.37</v>
      </c>
      <c r="F32" s="2">
        <v>0</v>
      </c>
      <c r="G32" s="19">
        <v>0</v>
      </c>
      <c r="H32" s="16">
        <f t="shared" si="25"/>
        <v>0.50491666666666668</v>
      </c>
      <c r="I32" s="4">
        <f t="shared" si="26"/>
        <v>100</v>
      </c>
      <c r="J32" s="5">
        <f t="shared" si="20"/>
        <v>1</v>
      </c>
      <c r="K32" s="14"/>
      <c r="L32" s="2">
        <v>3</v>
      </c>
      <c r="M32" s="2">
        <v>49</v>
      </c>
      <c r="N32" s="2">
        <v>3</v>
      </c>
      <c r="O32" s="2">
        <v>48.94</v>
      </c>
      <c r="P32" s="2">
        <v>0</v>
      </c>
      <c r="Q32" s="19">
        <v>0</v>
      </c>
      <c r="R32" s="16">
        <f t="shared" si="27"/>
        <v>3.8161666666666667</v>
      </c>
      <c r="S32" s="4">
        <f t="shared" si="28"/>
        <v>96.728829104249471</v>
      </c>
      <c r="T32" s="5">
        <f t="shared" si="21"/>
        <v>2</v>
      </c>
      <c r="U32" s="14"/>
      <c r="V32" s="2">
        <v>0</v>
      </c>
      <c r="W32" s="2">
        <v>49.37</v>
      </c>
      <c r="X32" s="2">
        <v>0</v>
      </c>
      <c r="Y32" s="2">
        <v>49.21</v>
      </c>
      <c r="Z32" s="2">
        <v>0</v>
      </c>
      <c r="AA32" s="19">
        <v>0</v>
      </c>
      <c r="AB32" s="16">
        <f t="shared" si="29"/>
        <v>0.82150000000000001</v>
      </c>
      <c r="AC32" s="4">
        <f t="shared" si="30"/>
        <v>62.010549807263125</v>
      </c>
      <c r="AD32" s="5">
        <f t="shared" si="22"/>
        <v>7</v>
      </c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5"/>
      <c r="BH32" s="33">
        <f t="shared" si="23"/>
        <v>258.73937891151263</v>
      </c>
      <c r="BI32" s="41">
        <f t="shared" si="24"/>
        <v>2</v>
      </c>
      <c r="BJ32" s="15"/>
    </row>
    <row r="33" spans="1:62" ht="16" thickBot="1" x14ac:dyDescent="0.25">
      <c r="A33" s="22" t="s">
        <v>10</v>
      </c>
      <c r="B33" s="2">
        <v>1</v>
      </c>
      <c r="C33" s="2">
        <v>26.78</v>
      </c>
      <c r="D33" s="2">
        <v>1</v>
      </c>
      <c r="E33" s="2">
        <v>26.87</v>
      </c>
      <c r="F33" s="2">
        <v>0</v>
      </c>
      <c r="G33" s="19">
        <v>0</v>
      </c>
      <c r="H33" s="16">
        <f t="shared" si="25"/>
        <v>1.4470833333333335</v>
      </c>
      <c r="I33" s="4">
        <f t="shared" si="26"/>
        <v>34.892024186582205</v>
      </c>
      <c r="J33" s="5">
        <f t="shared" si="20"/>
        <v>13</v>
      </c>
      <c r="K33" s="14"/>
      <c r="L33" s="2">
        <v>3</v>
      </c>
      <c r="M33" s="2">
        <v>41.34</v>
      </c>
      <c r="N33" s="2">
        <v>3</v>
      </c>
      <c r="O33" s="2">
        <v>41.62</v>
      </c>
      <c r="P33" s="2">
        <v>0</v>
      </c>
      <c r="Q33" s="19">
        <v>0</v>
      </c>
      <c r="R33" s="16">
        <f t="shared" si="27"/>
        <v>3.6913333333333336</v>
      </c>
      <c r="S33" s="4">
        <f t="shared" si="28"/>
        <v>100</v>
      </c>
      <c r="T33" s="5">
        <f t="shared" si="21"/>
        <v>1</v>
      </c>
      <c r="U33" s="14"/>
      <c r="V33" s="2">
        <v>1</v>
      </c>
      <c r="W33" s="2">
        <v>32.380000000000003</v>
      </c>
      <c r="X33" s="2">
        <v>1</v>
      </c>
      <c r="Y33" s="2">
        <v>31.69</v>
      </c>
      <c r="Z33" s="2">
        <v>0</v>
      </c>
      <c r="AA33" s="19">
        <v>0</v>
      </c>
      <c r="AB33" s="16">
        <f t="shared" si="29"/>
        <v>1.5339166666666668</v>
      </c>
      <c r="AC33" s="4">
        <f t="shared" si="30"/>
        <v>33.21019177486825</v>
      </c>
      <c r="AD33" s="5">
        <f t="shared" si="22"/>
        <v>12</v>
      </c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5"/>
      <c r="BH33" s="33">
        <f t="shared" si="23"/>
        <v>168.10221596145044</v>
      </c>
      <c r="BI33" s="41">
        <f t="shared" si="24"/>
        <v>10</v>
      </c>
      <c r="BJ33" s="15"/>
    </row>
    <row r="34" spans="1:62" ht="16" thickBot="1" x14ac:dyDescent="0.25">
      <c r="A34" s="22" t="s">
        <v>20</v>
      </c>
      <c r="B34" s="2">
        <v>0</v>
      </c>
      <c r="C34" s="2">
        <v>46.78</v>
      </c>
      <c r="D34" s="2">
        <v>0</v>
      </c>
      <c r="E34" s="2">
        <v>46.63</v>
      </c>
      <c r="F34" s="2">
        <v>0</v>
      </c>
      <c r="G34" s="19">
        <v>0</v>
      </c>
      <c r="H34" s="16">
        <f t="shared" si="25"/>
        <v>0.77841666666666676</v>
      </c>
      <c r="I34" s="4">
        <f t="shared" si="26"/>
        <v>64.864575527245478</v>
      </c>
      <c r="J34" s="5">
        <f t="shared" si="20"/>
        <v>6</v>
      </c>
      <c r="K34" s="14"/>
      <c r="L34" s="2">
        <v>4</v>
      </c>
      <c r="M34" s="2">
        <v>29.38</v>
      </c>
      <c r="N34" s="2">
        <v>4</v>
      </c>
      <c r="O34" s="2">
        <v>29.22</v>
      </c>
      <c r="P34" s="2">
        <v>0</v>
      </c>
      <c r="Q34" s="19">
        <v>0</v>
      </c>
      <c r="R34" s="16">
        <f t="shared" si="27"/>
        <v>4.4883333333333333</v>
      </c>
      <c r="S34" s="4">
        <f t="shared" si="28"/>
        <v>82.242851838098787</v>
      </c>
      <c r="T34" s="5">
        <f t="shared" si="21"/>
        <v>4</v>
      </c>
      <c r="U34" s="14"/>
      <c r="V34" s="2">
        <v>1</v>
      </c>
      <c r="W34" s="2">
        <v>11.4</v>
      </c>
      <c r="X34" s="2">
        <v>1</v>
      </c>
      <c r="Y34" s="2">
        <v>11.19</v>
      </c>
      <c r="Z34" s="2">
        <v>0</v>
      </c>
      <c r="AA34" s="19">
        <v>0</v>
      </c>
      <c r="AB34" s="16">
        <f t="shared" si="29"/>
        <v>1.18825</v>
      </c>
      <c r="AC34" s="4">
        <f t="shared" si="30"/>
        <v>42.871169086191173</v>
      </c>
      <c r="AD34" s="5">
        <f t="shared" si="22"/>
        <v>10</v>
      </c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5"/>
      <c r="BH34" s="33">
        <f t="shared" si="23"/>
        <v>189.97859645153545</v>
      </c>
      <c r="BI34" s="41">
        <f t="shared" si="24"/>
        <v>7</v>
      </c>
      <c r="BJ34" s="15"/>
    </row>
    <row r="35" spans="1:62" ht="16" thickBot="1" x14ac:dyDescent="0.25">
      <c r="A35" s="22" t="s">
        <v>12</v>
      </c>
      <c r="B35" s="2">
        <v>1</v>
      </c>
      <c r="C35" s="20">
        <v>46.09</v>
      </c>
      <c r="D35" s="20">
        <v>1</v>
      </c>
      <c r="E35" s="20">
        <v>45.85</v>
      </c>
      <c r="F35" s="2">
        <v>0</v>
      </c>
      <c r="G35" s="19">
        <v>0</v>
      </c>
      <c r="H35" s="16">
        <f t="shared" si="25"/>
        <v>1.7661666666666667</v>
      </c>
      <c r="I35" s="4">
        <f t="shared" si="26"/>
        <v>28.588279701802399</v>
      </c>
      <c r="J35" s="5">
        <f t="shared" si="20"/>
        <v>15</v>
      </c>
      <c r="K35" s="14"/>
      <c r="L35" s="2">
        <v>7</v>
      </c>
      <c r="M35" s="20">
        <v>45.84</v>
      </c>
      <c r="N35" s="20">
        <v>7</v>
      </c>
      <c r="O35" s="20">
        <v>46.1</v>
      </c>
      <c r="P35" s="2">
        <v>0</v>
      </c>
      <c r="Q35" s="19">
        <v>0</v>
      </c>
      <c r="R35" s="16">
        <f t="shared" si="27"/>
        <v>7.7661666666666669</v>
      </c>
      <c r="S35" s="4">
        <f t="shared" si="28"/>
        <v>47.530956928557636</v>
      </c>
      <c r="T35" s="5">
        <f t="shared" si="21"/>
        <v>13</v>
      </c>
      <c r="U35" s="14"/>
      <c r="V35" s="2">
        <v>1</v>
      </c>
      <c r="W35" s="20">
        <v>8.41</v>
      </c>
      <c r="X35" s="20">
        <v>1</v>
      </c>
      <c r="Y35" s="20">
        <v>8.3699999999999992</v>
      </c>
      <c r="Z35" s="2">
        <v>0</v>
      </c>
      <c r="AA35" s="19">
        <v>0</v>
      </c>
      <c r="AB35" s="16">
        <f t="shared" si="29"/>
        <v>1.1398333333333333</v>
      </c>
      <c r="AC35" s="4">
        <f t="shared" si="30"/>
        <v>44.692206462933179</v>
      </c>
      <c r="AD35" s="5">
        <f t="shared" si="22"/>
        <v>9</v>
      </c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5"/>
      <c r="BH35" s="33">
        <f t="shared" si="23"/>
        <v>120.81144309329321</v>
      </c>
      <c r="BI35" s="41">
        <f t="shared" si="24"/>
        <v>12</v>
      </c>
      <c r="BJ35" s="15"/>
    </row>
    <row r="36" spans="1:62" ht="16" thickBot="1" x14ac:dyDescent="0.25">
      <c r="A36" s="22" t="s">
        <v>15</v>
      </c>
      <c r="B36" s="2">
        <v>0</v>
      </c>
      <c r="C36" s="2">
        <v>34.85</v>
      </c>
      <c r="D36" s="2">
        <v>0</v>
      </c>
      <c r="E36" s="2">
        <v>34.9</v>
      </c>
      <c r="F36" s="2">
        <v>0</v>
      </c>
      <c r="G36" s="19">
        <v>0</v>
      </c>
      <c r="H36" s="16">
        <f t="shared" si="25"/>
        <v>0.58125000000000004</v>
      </c>
      <c r="I36" s="4">
        <f t="shared" si="26"/>
        <v>86.867383512544791</v>
      </c>
      <c r="J36" s="5">
        <f t="shared" si="20"/>
        <v>4</v>
      </c>
      <c r="K36" s="14"/>
      <c r="L36" s="2">
        <v>4</v>
      </c>
      <c r="M36" s="2">
        <v>56.09</v>
      </c>
      <c r="N36" s="2">
        <v>4</v>
      </c>
      <c r="O36" s="2">
        <v>56.43</v>
      </c>
      <c r="P36" s="2">
        <v>0</v>
      </c>
      <c r="Q36" s="19">
        <v>0</v>
      </c>
      <c r="R36" s="16">
        <f t="shared" si="27"/>
        <v>4.9376666666666669</v>
      </c>
      <c r="S36" s="4">
        <f t="shared" si="28"/>
        <v>74.758657935597114</v>
      </c>
      <c r="T36" s="5">
        <f t="shared" si="21"/>
        <v>5</v>
      </c>
      <c r="U36" s="14"/>
      <c r="V36" s="2">
        <v>0</v>
      </c>
      <c r="W36" s="2">
        <v>30.56</v>
      </c>
      <c r="X36" s="2">
        <v>0</v>
      </c>
      <c r="Y36" s="2">
        <v>30.57</v>
      </c>
      <c r="Z36" s="2">
        <v>0</v>
      </c>
      <c r="AA36" s="19">
        <v>0</v>
      </c>
      <c r="AB36" s="16">
        <f t="shared" si="29"/>
        <v>0.50941666666666663</v>
      </c>
      <c r="AC36" s="4">
        <f t="shared" si="30"/>
        <v>100</v>
      </c>
      <c r="AD36" s="5">
        <f t="shared" si="22"/>
        <v>1</v>
      </c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5"/>
      <c r="BH36" s="33">
        <f t="shared" si="23"/>
        <v>261.6260414481419</v>
      </c>
      <c r="BI36" s="41">
        <f t="shared" si="24"/>
        <v>1</v>
      </c>
      <c r="BJ36" s="15"/>
    </row>
    <row r="37" spans="1:62" ht="16" thickBot="1" x14ac:dyDescent="0.25">
      <c r="A37" s="22" t="s">
        <v>21</v>
      </c>
      <c r="B37" s="2">
        <v>1</v>
      </c>
      <c r="C37" s="2">
        <v>19.149999999999999</v>
      </c>
      <c r="D37" s="2">
        <v>1</v>
      </c>
      <c r="E37" s="2">
        <v>18.940000000000001</v>
      </c>
      <c r="F37" s="2">
        <v>0</v>
      </c>
      <c r="G37" s="19">
        <v>0</v>
      </c>
      <c r="H37" s="16">
        <f t="shared" si="25"/>
        <v>1.3174166666666667</v>
      </c>
      <c r="I37" s="4">
        <f t="shared" si="26"/>
        <v>38.326269846290089</v>
      </c>
      <c r="J37" s="5">
        <f t="shared" si="20"/>
        <v>12</v>
      </c>
      <c r="K37" s="14"/>
      <c r="L37" s="2">
        <v>6</v>
      </c>
      <c r="M37" s="2">
        <v>7.78</v>
      </c>
      <c r="N37" s="2">
        <v>6</v>
      </c>
      <c r="O37" s="2">
        <v>7.81</v>
      </c>
      <c r="P37" s="2">
        <v>0</v>
      </c>
      <c r="Q37" s="19">
        <v>0</v>
      </c>
      <c r="R37" s="16">
        <f t="shared" si="27"/>
        <v>6.1299166666666665</v>
      </c>
      <c r="S37" s="4">
        <f t="shared" si="28"/>
        <v>60.218328144754551</v>
      </c>
      <c r="T37" s="5">
        <f t="shared" si="21"/>
        <v>10</v>
      </c>
      <c r="U37" s="14"/>
      <c r="V37" s="2">
        <v>3</v>
      </c>
      <c r="W37" s="2">
        <v>25.93</v>
      </c>
      <c r="X37" s="2">
        <v>3</v>
      </c>
      <c r="Y37" s="2">
        <v>25.94</v>
      </c>
      <c r="Z37" s="2">
        <v>0</v>
      </c>
      <c r="AA37" s="19">
        <v>0</v>
      </c>
      <c r="AB37" s="16">
        <f t="shared" si="29"/>
        <v>3.4322499999999998</v>
      </c>
      <c r="AC37" s="4">
        <f t="shared" si="30"/>
        <v>14.842061815621433</v>
      </c>
      <c r="AD37" s="5">
        <f t="shared" si="22"/>
        <v>14</v>
      </c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5"/>
      <c r="BH37" s="33">
        <f t="shared" si="23"/>
        <v>113.38665980666607</v>
      </c>
      <c r="BI37" s="41">
        <f t="shared" si="24"/>
        <v>13</v>
      </c>
      <c r="BJ37" s="15"/>
    </row>
    <row r="38" spans="1:62" ht="16" thickBot="1" x14ac:dyDescent="0.25">
      <c r="A38" s="22" t="s">
        <v>16</v>
      </c>
      <c r="B38" s="2">
        <v>0</v>
      </c>
      <c r="C38" s="20">
        <v>47.31</v>
      </c>
      <c r="D38" s="20">
        <v>0</v>
      </c>
      <c r="E38" s="20">
        <v>47.44</v>
      </c>
      <c r="F38" s="2">
        <v>0</v>
      </c>
      <c r="G38" s="19">
        <v>0</v>
      </c>
      <c r="H38" s="16">
        <f t="shared" si="25"/>
        <v>0.7895833333333333</v>
      </c>
      <c r="I38" s="4">
        <f t="shared" si="26"/>
        <v>63.947229551451187</v>
      </c>
      <c r="J38" s="5">
        <f t="shared" si="20"/>
        <v>7</v>
      </c>
      <c r="K38" s="14"/>
      <c r="L38" s="2">
        <v>6</v>
      </c>
      <c r="M38" s="20">
        <v>7.57</v>
      </c>
      <c r="N38" s="20">
        <v>6</v>
      </c>
      <c r="O38" s="20">
        <v>7.13</v>
      </c>
      <c r="P38" s="2">
        <v>0</v>
      </c>
      <c r="Q38" s="19">
        <v>0</v>
      </c>
      <c r="R38" s="16">
        <f t="shared" si="27"/>
        <v>6.1224999999999996</v>
      </c>
      <c r="S38" s="4">
        <f t="shared" si="28"/>
        <v>60.291275350483197</v>
      </c>
      <c r="T38" s="5">
        <f t="shared" si="21"/>
        <v>9</v>
      </c>
      <c r="U38" s="14"/>
      <c r="V38" s="2">
        <v>0</v>
      </c>
      <c r="W38" s="20">
        <v>59.22</v>
      </c>
      <c r="X38" s="20">
        <v>0</v>
      </c>
      <c r="Y38" s="20">
        <v>59.19</v>
      </c>
      <c r="Z38" s="2">
        <v>0</v>
      </c>
      <c r="AA38" s="19">
        <v>0</v>
      </c>
      <c r="AB38" s="16">
        <f t="shared" si="29"/>
        <v>0.98675000000000002</v>
      </c>
      <c r="AC38" s="4">
        <f t="shared" si="30"/>
        <v>51.625707288235787</v>
      </c>
      <c r="AD38" s="5">
        <f t="shared" si="22"/>
        <v>8</v>
      </c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5"/>
      <c r="BH38" s="33">
        <f t="shared" si="23"/>
        <v>175.86421219017018</v>
      </c>
      <c r="BI38" s="41">
        <f t="shared" si="24"/>
        <v>8</v>
      </c>
      <c r="BJ38" s="15"/>
    </row>
    <row r="39" spans="1:62" ht="16" thickBot="1" x14ac:dyDescent="0.25">
      <c r="A39" s="22" t="s">
        <v>23</v>
      </c>
      <c r="B39" s="2">
        <v>1</v>
      </c>
      <c r="C39" s="2">
        <v>3.21</v>
      </c>
      <c r="D39" s="2">
        <v>1</v>
      </c>
      <c r="E39" s="2">
        <v>3.13</v>
      </c>
      <c r="F39" s="2">
        <v>0</v>
      </c>
      <c r="G39" s="19">
        <v>0</v>
      </c>
      <c r="H39" s="16">
        <f t="shared" si="25"/>
        <v>1.0528333333333335</v>
      </c>
      <c r="I39" s="4">
        <f t="shared" si="26"/>
        <v>47.957891404147531</v>
      </c>
      <c r="J39" s="5">
        <f t="shared" si="20"/>
        <v>9</v>
      </c>
      <c r="K39" s="14"/>
      <c r="L39" s="2">
        <v>10</v>
      </c>
      <c r="M39" s="2">
        <v>0</v>
      </c>
      <c r="N39" s="2">
        <v>10</v>
      </c>
      <c r="O39" s="2">
        <v>0</v>
      </c>
      <c r="P39" s="2">
        <v>0</v>
      </c>
      <c r="Q39" s="19">
        <v>0</v>
      </c>
      <c r="R39" s="16">
        <f t="shared" si="27"/>
        <v>10</v>
      </c>
      <c r="S39" s="4">
        <v>0</v>
      </c>
      <c r="T39" s="5">
        <f t="shared" si="21"/>
        <v>15</v>
      </c>
      <c r="U39" s="14"/>
      <c r="V39" s="2">
        <v>1</v>
      </c>
      <c r="W39" s="2">
        <v>11.62</v>
      </c>
      <c r="X39" s="2">
        <v>1</v>
      </c>
      <c r="Y39" s="2">
        <v>11.72</v>
      </c>
      <c r="Z39" s="2">
        <v>0</v>
      </c>
      <c r="AA39" s="19">
        <v>0</v>
      </c>
      <c r="AB39" s="16">
        <f t="shared" si="29"/>
        <v>1.1945000000000001</v>
      </c>
      <c r="AC39" s="4">
        <f t="shared" si="30"/>
        <v>42.64685363471466</v>
      </c>
      <c r="AD39" s="5">
        <f t="shared" si="22"/>
        <v>11</v>
      </c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5"/>
      <c r="BH39" s="33">
        <f t="shared" si="23"/>
        <v>90.604745038862191</v>
      </c>
      <c r="BI39" s="41">
        <f t="shared" si="24"/>
        <v>15</v>
      </c>
      <c r="BJ39" s="15"/>
    </row>
    <row r="40" spans="1:62" ht="16" thickBot="1" x14ac:dyDescent="0.25">
      <c r="A40" s="22" t="s">
        <v>22</v>
      </c>
      <c r="B40" s="2">
        <v>1</v>
      </c>
      <c r="C40" s="2">
        <v>9.44</v>
      </c>
      <c r="D40" s="2">
        <v>1</v>
      </c>
      <c r="E40" s="2">
        <v>9.44</v>
      </c>
      <c r="F40" s="2">
        <v>0</v>
      </c>
      <c r="G40" s="19">
        <v>0</v>
      </c>
      <c r="H40" s="16">
        <f t="shared" si="25"/>
        <v>1.1573333333333333</v>
      </c>
      <c r="I40" s="4">
        <f t="shared" si="26"/>
        <v>43.627592165898619</v>
      </c>
      <c r="J40" s="5">
        <f t="shared" si="20"/>
        <v>11</v>
      </c>
      <c r="K40" s="14"/>
      <c r="L40" s="2">
        <v>5</v>
      </c>
      <c r="M40" s="2">
        <v>14.22</v>
      </c>
      <c r="N40" s="2">
        <v>5</v>
      </c>
      <c r="O40" s="2">
        <v>14.22</v>
      </c>
      <c r="P40" s="2">
        <v>0</v>
      </c>
      <c r="Q40" s="19">
        <v>0</v>
      </c>
      <c r="R40" s="16">
        <f t="shared" si="27"/>
        <v>5.2370000000000001</v>
      </c>
      <c r="S40" s="4">
        <f t="shared" si="28"/>
        <v>70.485646998917957</v>
      </c>
      <c r="T40" s="5">
        <f t="shared" si="21"/>
        <v>7</v>
      </c>
      <c r="U40" s="14"/>
      <c r="V40" s="2">
        <v>1</v>
      </c>
      <c r="W40" s="2">
        <v>56.06</v>
      </c>
      <c r="X40" s="2">
        <v>1</v>
      </c>
      <c r="Y40" s="2">
        <v>56.32</v>
      </c>
      <c r="Z40" s="2">
        <v>0</v>
      </c>
      <c r="AA40" s="19">
        <v>0</v>
      </c>
      <c r="AB40" s="16">
        <f t="shared" si="29"/>
        <v>1.9365000000000001</v>
      </c>
      <c r="AC40" s="4">
        <f t="shared" si="30"/>
        <v>26.306050434632926</v>
      </c>
      <c r="AD40" s="5">
        <f t="shared" si="22"/>
        <v>13</v>
      </c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5"/>
      <c r="BH40" s="33">
        <f t="shared" si="23"/>
        <v>140.41928959944951</v>
      </c>
      <c r="BI40" s="41">
        <f t="shared" si="24"/>
        <v>11</v>
      </c>
      <c r="BJ40" s="15"/>
    </row>
    <row r="41" spans="1:62" ht="16" thickBot="1" x14ac:dyDescent="0.25">
      <c r="A41" s="22" t="s">
        <v>13</v>
      </c>
      <c r="B41" s="2">
        <v>0</v>
      </c>
      <c r="C41" s="2">
        <v>31.41</v>
      </c>
      <c r="D41" s="2">
        <v>0</v>
      </c>
      <c r="E41" s="2">
        <v>31.37</v>
      </c>
      <c r="F41" s="2">
        <v>0</v>
      </c>
      <c r="G41" s="19">
        <v>0</v>
      </c>
      <c r="H41" s="16">
        <f t="shared" si="25"/>
        <v>0.52316666666666667</v>
      </c>
      <c r="I41" s="4">
        <f t="shared" si="26"/>
        <v>96.511627906976756</v>
      </c>
      <c r="J41" s="5">
        <f t="shared" si="20"/>
        <v>2</v>
      </c>
      <c r="K41" s="14"/>
      <c r="L41" s="2">
        <v>6</v>
      </c>
      <c r="M41" s="2">
        <v>52.59</v>
      </c>
      <c r="N41" s="2">
        <v>6</v>
      </c>
      <c r="O41" s="2">
        <v>52.69</v>
      </c>
      <c r="P41" s="2">
        <v>0</v>
      </c>
      <c r="Q41" s="19">
        <v>0</v>
      </c>
      <c r="R41" s="16">
        <f t="shared" si="27"/>
        <v>6.8773333333333335</v>
      </c>
      <c r="S41" s="4">
        <f t="shared" si="28"/>
        <v>53.673904614191549</v>
      </c>
      <c r="T41" s="5">
        <f t="shared" si="21"/>
        <v>11</v>
      </c>
      <c r="U41" s="14"/>
      <c r="V41" s="2">
        <v>0</v>
      </c>
      <c r="W41" s="2">
        <v>48.9</v>
      </c>
      <c r="X41" s="2">
        <v>0</v>
      </c>
      <c r="Y41" s="2">
        <v>49.12</v>
      </c>
      <c r="Z41" s="2">
        <v>0</v>
      </c>
      <c r="AA41" s="19">
        <v>0</v>
      </c>
      <c r="AB41" s="16">
        <f t="shared" si="29"/>
        <v>0.8168333333333333</v>
      </c>
      <c r="AC41" s="4">
        <f t="shared" si="30"/>
        <v>62.36482350540706</v>
      </c>
      <c r="AD41" s="5">
        <f t="shared" si="22"/>
        <v>6</v>
      </c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5"/>
      <c r="BH41" s="33">
        <f t="shared" si="23"/>
        <v>212.55035602657537</v>
      </c>
      <c r="BI41" s="41">
        <f t="shared" si="24"/>
        <v>4</v>
      </c>
      <c r="BJ41" s="15"/>
    </row>
    <row r="42" spans="1:62" x14ac:dyDescent="0.2">
      <c r="A42" s="22" t="s">
        <v>18</v>
      </c>
      <c r="B42" s="2">
        <v>3</v>
      </c>
      <c r="C42" s="20">
        <v>55.44</v>
      </c>
      <c r="D42" s="20">
        <v>3</v>
      </c>
      <c r="E42" s="20">
        <v>55.09</v>
      </c>
      <c r="F42" s="2">
        <v>0</v>
      </c>
      <c r="G42" s="19">
        <v>0</v>
      </c>
      <c r="H42" s="16">
        <f t="shared" si="25"/>
        <v>3.9210833333333333</v>
      </c>
      <c r="I42" s="4">
        <f t="shared" si="26"/>
        <v>12.87696852485495</v>
      </c>
      <c r="J42" s="5">
        <f t="shared" si="20"/>
        <v>16</v>
      </c>
      <c r="K42" s="14"/>
      <c r="L42" s="2">
        <v>8</v>
      </c>
      <c r="M42" s="20">
        <v>5.41</v>
      </c>
      <c r="N42" s="20">
        <v>8</v>
      </c>
      <c r="O42" s="20">
        <v>6.5</v>
      </c>
      <c r="P42" s="2">
        <v>0</v>
      </c>
      <c r="Q42" s="19">
        <v>0</v>
      </c>
      <c r="R42" s="16">
        <f t="shared" si="27"/>
        <v>8.0992499999999996</v>
      </c>
      <c r="S42" s="4">
        <f t="shared" si="28"/>
        <v>45.57623648280191</v>
      </c>
      <c r="T42" s="5">
        <f t="shared" si="21"/>
        <v>14</v>
      </c>
      <c r="U42" s="14"/>
      <c r="V42" s="2">
        <v>8</v>
      </c>
      <c r="W42" s="20">
        <v>14.35</v>
      </c>
      <c r="X42" s="20">
        <v>8</v>
      </c>
      <c r="Y42" s="20">
        <v>14.5</v>
      </c>
      <c r="Z42" s="2">
        <v>0</v>
      </c>
      <c r="AA42" s="19">
        <v>0</v>
      </c>
      <c r="AB42" s="16">
        <f t="shared" si="29"/>
        <v>8.2404166666666665</v>
      </c>
      <c r="AC42" s="4">
        <f t="shared" si="30"/>
        <v>6.18192850280629</v>
      </c>
      <c r="AD42" s="5">
        <f t="shared" si="22"/>
        <v>16</v>
      </c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5"/>
      <c r="BH42" s="33">
        <f t="shared" si="23"/>
        <v>64.635133510463149</v>
      </c>
      <c r="BI42" s="41">
        <f t="shared" si="24"/>
        <v>16</v>
      </c>
      <c r="BJ42" s="15"/>
    </row>
    <row r="43" spans="1:62" x14ac:dyDescent="0.2">
      <c r="A43" s="14"/>
      <c r="B43" s="14"/>
      <c r="C43" s="14"/>
      <c r="D43" s="14"/>
      <c r="E43" s="14"/>
      <c r="F43" s="14"/>
      <c r="G43" t="s">
        <v>36</v>
      </c>
      <c r="H43" s="13">
        <f>MIN(H27:H42)</f>
        <v>0.50491666666666668</v>
      </c>
      <c r="I43" s="14"/>
      <c r="J43" s="14"/>
      <c r="K43" s="14"/>
      <c r="L43" s="14"/>
      <c r="M43" s="14"/>
      <c r="N43" s="14"/>
      <c r="O43" s="14"/>
      <c r="P43" s="14"/>
      <c r="Q43" t="s">
        <v>36</v>
      </c>
      <c r="R43" s="13">
        <f>MIN(R27:R42)</f>
        <v>3.6913333333333336</v>
      </c>
      <c r="S43" s="14"/>
      <c r="T43" s="14"/>
      <c r="U43" s="14"/>
      <c r="V43" s="14"/>
      <c r="W43" s="14"/>
      <c r="X43" s="14"/>
      <c r="Y43" s="14"/>
      <c r="Z43" s="14"/>
      <c r="AA43" t="s">
        <v>36</v>
      </c>
      <c r="AB43" s="13">
        <f>MIN(AB27:AB42)</f>
        <v>0.50941666666666663</v>
      </c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5"/>
      <c r="BH43" s="14"/>
      <c r="BI43" s="14"/>
      <c r="BJ43" s="15"/>
    </row>
    <row r="44" spans="1:62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</row>
    <row r="45" spans="1:62" ht="25" thickBot="1" x14ac:dyDescent="0.35">
      <c r="A45" s="30" t="s">
        <v>52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5"/>
      <c r="BH45" s="63" t="s">
        <v>66</v>
      </c>
      <c r="BI45" s="63"/>
      <c r="BJ45" s="15"/>
    </row>
    <row r="46" spans="1:62" ht="16" thickBot="1" x14ac:dyDescent="0.25">
      <c r="A46" s="28"/>
      <c r="B46" s="59" t="s">
        <v>53</v>
      </c>
      <c r="C46" s="60"/>
      <c r="D46" s="60"/>
      <c r="E46" s="60"/>
      <c r="F46" s="60"/>
      <c r="G46" s="60"/>
      <c r="H46" s="60"/>
      <c r="I46" s="60"/>
      <c r="J46" s="61"/>
      <c r="K46" s="14"/>
      <c r="L46" s="59" t="s">
        <v>54</v>
      </c>
      <c r="M46" s="60"/>
      <c r="N46" s="60"/>
      <c r="O46" s="60"/>
      <c r="P46" s="60"/>
      <c r="Q46" s="60"/>
      <c r="R46" s="60"/>
      <c r="S46" s="60"/>
      <c r="T46" s="61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5"/>
      <c r="BH46" s="14"/>
      <c r="BI46" s="14"/>
      <c r="BJ46" s="15"/>
    </row>
    <row r="47" spans="1:62" x14ac:dyDescent="0.2">
      <c r="A47" s="55" t="s">
        <v>0</v>
      </c>
      <c r="B47" s="57" t="s">
        <v>1</v>
      </c>
      <c r="C47" s="58"/>
      <c r="D47" s="57" t="s">
        <v>2</v>
      </c>
      <c r="E47" s="58"/>
      <c r="F47" s="57" t="s">
        <v>37</v>
      </c>
      <c r="G47" s="58"/>
      <c r="H47" s="1" t="s">
        <v>3</v>
      </c>
      <c r="I47" s="6" t="s">
        <v>34</v>
      </c>
      <c r="J47" s="7" t="s">
        <v>34</v>
      </c>
      <c r="K47" s="14"/>
      <c r="L47" s="57" t="s">
        <v>1</v>
      </c>
      <c r="M47" s="58"/>
      <c r="N47" s="57" t="s">
        <v>2</v>
      </c>
      <c r="O47" s="58"/>
      <c r="P47" s="57" t="s">
        <v>37</v>
      </c>
      <c r="Q47" s="58"/>
      <c r="R47" s="1" t="s">
        <v>3</v>
      </c>
      <c r="S47" s="6" t="s">
        <v>34</v>
      </c>
      <c r="T47" s="7" t="s">
        <v>34</v>
      </c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5"/>
      <c r="BH47" s="31" t="s">
        <v>6</v>
      </c>
      <c r="BI47" s="34" t="s">
        <v>46</v>
      </c>
      <c r="BJ47" s="15"/>
    </row>
    <row r="48" spans="1:62" ht="16" thickBot="1" x14ac:dyDescent="0.25">
      <c r="A48" s="56"/>
      <c r="B48" s="11" t="s">
        <v>4</v>
      </c>
      <c r="C48" s="12" t="s">
        <v>5</v>
      </c>
      <c r="D48" s="11" t="s">
        <v>4</v>
      </c>
      <c r="E48" s="12" t="s">
        <v>5</v>
      </c>
      <c r="F48" s="11" t="s">
        <v>4</v>
      </c>
      <c r="G48" s="12" t="s">
        <v>5</v>
      </c>
      <c r="H48" s="10" t="s">
        <v>6</v>
      </c>
      <c r="I48" s="8" t="s">
        <v>33</v>
      </c>
      <c r="J48" s="9" t="s">
        <v>35</v>
      </c>
      <c r="K48" s="14"/>
      <c r="L48" s="11" t="s">
        <v>4</v>
      </c>
      <c r="M48" s="12" t="s">
        <v>5</v>
      </c>
      <c r="N48" s="11" t="s">
        <v>4</v>
      </c>
      <c r="O48" s="12" t="s">
        <v>5</v>
      </c>
      <c r="P48" s="11" t="s">
        <v>4</v>
      </c>
      <c r="Q48" s="12" t="s">
        <v>5</v>
      </c>
      <c r="R48" s="10" t="s">
        <v>6</v>
      </c>
      <c r="S48" s="8" t="s">
        <v>33</v>
      </c>
      <c r="T48" s="9" t="s">
        <v>35</v>
      </c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5"/>
      <c r="BH48" s="32" t="s">
        <v>33</v>
      </c>
      <c r="BI48" s="35" t="s">
        <v>35</v>
      </c>
      <c r="BJ48" s="15"/>
    </row>
    <row r="49" spans="1:62" x14ac:dyDescent="0.2">
      <c r="A49" s="29" t="s">
        <v>7</v>
      </c>
      <c r="B49" s="17">
        <v>0</v>
      </c>
      <c r="C49" s="17">
        <v>33.19</v>
      </c>
      <c r="D49" s="17">
        <v>0</v>
      </c>
      <c r="E49" s="17">
        <v>32.869999999999997</v>
      </c>
      <c r="F49" s="17">
        <v>0</v>
      </c>
      <c r="G49" s="18">
        <v>0</v>
      </c>
      <c r="H49" s="16">
        <f>(((B49+(C49/60))+(D49+(E49/60)))/2)+(F49+(G49/60))</f>
        <v>0.55049999999999999</v>
      </c>
      <c r="I49" s="4">
        <f>H$65/H49*100</f>
        <v>94.5201332122313</v>
      </c>
      <c r="J49" s="5">
        <f t="shared" ref="J49:J64" si="31">RANK(I49,I$49:I$64)</f>
        <v>2</v>
      </c>
      <c r="K49" s="14"/>
      <c r="L49" s="17">
        <v>0</v>
      </c>
      <c r="M49" s="18">
        <v>44.12</v>
      </c>
      <c r="N49" s="17">
        <v>0</v>
      </c>
      <c r="O49" s="17">
        <v>44.53</v>
      </c>
      <c r="P49" s="17">
        <v>0</v>
      </c>
      <c r="Q49" s="18">
        <v>0</v>
      </c>
      <c r="R49" s="16">
        <f>(((L49+(M49/60))+(N49+(O49/60)))/2)+(P49+(Q49/60))</f>
        <v>0.73875000000000002</v>
      </c>
      <c r="S49" s="4">
        <f>R$65/R49*100</f>
        <v>98.341793570219949</v>
      </c>
      <c r="T49" s="5">
        <f t="shared" ref="T49:T64" si="32">RANK(S49,S$49:S$64)</f>
        <v>2</v>
      </c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5"/>
      <c r="BH49" s="33">
        <f t="shared" ref="BH49:BH64" si="33">I49+S49</f>
        <v>192.86192678245123</v>
      </c>
      <c r="BI49" s="36">
        <f t="shared" ref="BI49:BI64" si="34">RANK(BH49,BH$49:BH$64)</f>
        <v>1</v>
      </c>
      <c r="BJ49" s="15"/>
    </row>
    <row r="50" spans="1:62" x14ac:dyDescent="0.2">
      <c r="A50" s="22" t="s">
        <v>8</v>
      </c>
      <c r="B50" s="2">
        <v>0</v>
      </c>
      <c r="C50" s="2">
        <v>51.03</v>
      </c>
      <c r="D50" s="2">
        <v>0</v>
      </c>
      <c r="E50" s="2">
        <v>51.78</v>
      </c>
      <c r="F50" s="2">
        <v>0</v>
      </c>
      <c r="G50" s="19">
        <v>0</v>
      </c>
      <c r="H50" s="16">
        <f t="shared" ref="H50:H64" si="35">(((B50+(C50/60))+(D50+(E50/60)))/2)+(F50+(G50/60))</f>
        <v>0.85675000000000001</v>
      </c>
      <c r="I50" s="4">
        <f t="shared" ref="I50:I64" si="36">H$65/H50*100</f>
        <v>60.733391693415037</v>
      </c>
      <c r="J50" s="5">
        <f t="shared" si="31"/>
        <v>6</v>
      </c>
      <c r="K50" s="14"/>
      <c r="L50" s="2">
        <v>1</v>
      </c>
      <c r="M50" s="18">
        <v>10.09</v>
      </c>
      <c r="N50" s="2">
        <v>1</v>
      </c>
      <c r="O50" s="2">
        <v>10.06</v>
      </c>
      <c r="P50" s="2">
        <v>0</v>
      </c>
      <c r="Q50" s="19">
        <v>0</v>
      </c>
      <c r="R50" s="16">
        <f t="shared" ref="R50:R64" si="37">(((L50+(M50/60))+(N50+(O50/60)))/2)+(P50+(Q50/60))</f>
        <v>1.1679166666666667</v>
      </c>
      <c r="S50" s="4">
        <f t="shared" ref="S50:S64" si="38">R$65/R50*100</f>
        <v>62.204780592222605</v>
      </c>
      <c r="T50" s="5">
        <f t="shared" si="32"/>
        <v>8</v>
      </c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5"/>
      <c r="BH50" s="33">
        <f t="shared" si="33"/>
        <v>122.93817228563765</v>
      </c>
      <c r="BI50" s="36">
        <f t="shared" si="34"/>
        <v>7</v>
      </c>
      <c r="BJ50" s="15"/>
    </row>
    <row r="51" spans="1:62" x14ac:dyDescent="0.2">
      <c r="A51" s="22" t="s">
        <v>17</v>
      </c>
      <c r="B51" s="2">
        <v>0</v>
      </c>
      <c r="C51" s="2">
        <v>33.81</v>
      </c>
      <c r="D51" s="2">
        <v>0</v>
      </c>
      <c r="E51" s="2">
        <v>33.880000000000003</v>
      </c>
      <c r="F51" s="2">
        <v>0</v>
      </c>
      <c r="G51" s="19">
        <v>0</v>
      </c>
      <c r="H51" s="16">
        <f t="shared" si="35"/>
        <v>0.56408333333333338</v>
      </c>
      <c r="I51" s="4">
        <f t="shared" si="36"/>
        <v>92.244053774560484</v>
      </c>
      <c r="J51" s="5">
        <f t="shared" si="31"/>
        <v>3</v>
      </c>
      <c r="K51" s="14"/>
      <c r="L51" s="2">
        <v>1</v>
      </c>
      <c r="M51" s="18">
        <v>2.25</v>
      </c>
      <c r="N51" s="2">
        <v>1</v>
      </c>
      <c r="O51" s="2">
        <v>2.16</v>
      </c>
      <c r="P51" s="2">
        <v>0</v>
      </c>
      <c r="Q51" s="19">
        <v>0</v>
      </c>
      <c r="R51" s="16">
        <f t="shared" si="37"/>
        <v>1.0367500000000001</v>
      </c>
      <c r="S51" s="4">
        <f t="shared" si="38"/>
        <v>70.074752833373509</v>
      </c>
      <c r="T51" s="5">
        <f t="shared" si="32"/>
        <v>4</v>
      </c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5"/>
      <c r="BH51" s="33">
        <f t="shared" si="33"/>
        <v>162.31880660793399</v>
      </c>
      <c r="BI51" s="36">
        <f t="shared" si="34"/>
        <v>4</v>
      </c>
      <c r="BJ51" s="15"/>
    </row>
    <row r="52" spans="1:62" x14ac:dyDescent="0.2">
      <c r="A52" s="22" t="s">
        <v>14</v>
      </c>
      <c r="B52" s="2">
        <v>1</v>
      </c>
      <c r="C52" s="2">
        <v>16.59</v>
      </c>
      <c r="D52" s="2">
        <v>1</v>
      </c>
      <c r="E52" s="2">
        <v>16.7</v>
      </c>
      <c r="F52" s="2">
        <v>0</v>
      </c>
      <c r="G52" s="19">
        <v>0</v>
      </c>
      <c r="H52" s="16">
        <f t="shared" si="35"/>
        <v>1.2774166666666666</v>
      </c>
      <c r="I52" s="4">
        <f t="shared" si="36"/>
        <v>40.733250701285144</v>
      </c>
      <c r="J52" s="5">
        <f t="shared" si="31"/>
        <v>12</v>
      </c>
      <c r="K52" s="14"/>
      <c r="L52" s="2">
        <v>1</v>
      </c>
      <c r="M52" s="18">
        <v>18.66</v>
      </c>
      <c r="N52" s="2">
        <v>1</v>
      </c>
      <c r="O52" s="2">
        <v>18.875</v>
      </c>
      <c r="P52" s="2">
        <v>0</v>
      </c>
      <c r="Q52" s="19">
        <v>0</v>
      </c>
      <c r="R52" s="16">
        <f t="shared" si="37"/>
        <v>1.3127916666666666</v>
      </c>
      <c r="S52" s="4">
        <f t="shared" si="38"/>
        <v>55.340083156124031</v>
      </c>
      <c r="T52" s="5">
        <f t="shared" si="32"/>
        <v>9</v>
      </c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5"/>
      <c r="BH52" s="33">
        <f t="shared" si="33"/>
        <v>96.073333857409182</v>
      </c>
      <c r="BI52" s="36">
        <f t="shared" si="34"/>
        <v>8</v>
      </c>
      <c r="BJ52" s="15"/>
    </row>
    <row r="53" spans="1:62" x14ac:dyDescent="0.2">
      <c r="A53" s="22" t="s">
        <v>11</v>
      </c>
      <c r="B53" s="2">
        <v>1</v>
      </c>
      <c r="C53" s="20">
        <v>1.87</v>
      </c>
      <c r="D53" s="20">
        <v>1</v>
      </c>
      <c r="E53" s="20">
        <v>2.34</v>
      </c>
      <c r="F53" s="2">
        <v>0</v>
      </c>
      <c r="G53" s="19">
        <v>0</v>
      </c>
      <c r="H53" s="16">
        <f t="shared" si="35"/>
        <v>1.0350833333333331</v>
      </c>
      <c r="I53" s="4">
        <f t="shared" si="36"/>
        <v>50.26970453264633</v>
      </c>
      <c r="J53" s="5">
        <f t="shared" si="31"/>
        <v>8</v>
      </c>
      <c r="K53" s="14"/>
      <c r="L53" s="2">
        <v>3</v>
      </c>
      <c r="M53" s="18">
        <v>34.909999999999997</v>
      </c>
      <c r="N53" s="20">
        <v>3</v>
      </c>
      <c r="O53" s="20">
        <v>35.22</v>
      </c>
      <c r="P53" s="2">
        <v>0</v>
      </c>
      <c r="Q53" s="19">
        <v>0</v>
      </c>
      <c r="R53" s="16">
        <f t="shared" si="37"/>
        <v>3.5844166666666668</v>
      </c>
      <c r="S53" s="4">
        <f t="shared" si="38"/>
        <v>20.268290981796198</v>
      </c>
      <c r="T53" s="5">
        <f t="shared" si="32"/>
        <v>15</v>
      </c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5"/>
      <c r="BH53" s="33">
        <f t="shared" si="33"/>
        <v>70.537995514442528</v>
      </c>
      <c r="BI53" s="36">
        <f t="shared" si="34"/>
        <v>14</v>
      </c>
      <c r="BJ53" s="15"/>
    </row>
    <row r="54" spans="1:62" x14ac:dyDescent="0.2">
      <c r="A54" s="22" t="s">
        <v>9</v>
      </c>
      <c r="B54" s="2">
        <v>0</v>
      </c>
      <c r="C54" s="2">
        <v>47.75</v>
      </c>
      <c r="D54" s="2">
        <v>0</v>
      </c>
      <c r="E54" s="2">
        <v>47.94</v>
      </c>
      <c r="F54" s="2">
        <v>0</v>
      </c>
      <c r="G54" s="19">
        <v>0</v>
      </c>
      <c r="H54" s="16">
        <f t="shared" si="35"/>
        <v>0.79741666666666666</v>
      </c>
      <c r="I54" s="4">
        <f t="shared" si="36"/>
        <v>65.252377468910012</v>
      </c>
      <c r="J54" s="5">
        <f t="shared" si="31"/>
        <v>5</v>
      </c>
      <c r="K54" s="14"/>
      <c r="L54" s="2">
        <v>0</v>
      </c>
      <c r="M54" s="18">
        <v>58.97</v>
      </c>
      <c r="N54" s="2">
        <v>0</v>
      </c>
      <c r="O54" s="2">
        <v>58.06</v>
      </c>
      <c r="P54" s="2">
        <v>0</v>
      </c>
      <c r="Q54" s="19">
        <v>0</v>
      </c>
      <c r="R54" s="16">
        <f t="shared" si="37"/>
        <v>0.97524999999999995</v>
      </c>
      <c r="S54" s="4">
        <f t="shared" si="38"/>
        <v>74.49371955908741</v>
      </c>
      <c r="T54" s="5">
        <f t="shared" si="32"/>
        <v>3</v>
      </c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5"/>
      <c r="BH54" s="33">
        <f t="shared" si="33"/>
        <v>139.74609702799742</v>
      </c>
      <c r="BI54" s="36">
        <f t="shared" si="34"/>
        <v>5</v>
      </c>
      <c r="BJ54" s="15"/>
    </row>
    <row r="55" spans="1:62" x14ac:dyDescent="0.2">
      <c r="A55" s="22" t="s">
        <v>10</v>
      </c>
      <c r="B55" s="2">
        <v>1</v>
      </c>
      <c r="C55" s="2">
        <v>20.71</v>
      </c>
      <c r="D55" s="2">
        <v>1</v>
      </c>
      <c r="E55" s="2">
        <v>21.18</v>
      </c>
      <c r="F55" s="2">
        <v>0</v>
      </c>
      <c r="G55" s="19">
        <v>0</v>
      </c>
      <c r="H55" s="16">
        <f t="shared" si="35"/>
        <v>1.3490833333333332</v>
      </c>
      <c r="I55" s="4">
        <f t="shared" si="36"/>
        <v>38.569398974612398</v>
      </c>
      <c r="J55" s="5">
        <f t="shared" si="31"/>
        <v>13</v>
      </c>
      <c r="K55" s="14"/>
      <c r="L55" s="2">
        <v>1</v>
      </c>
      <c r="M55" s="18">
        <v>57.5</v>
      </c>
      <c r="N55" s="2">
        <v>1</v>
      </c>
      <c r="O55" s="2">
        <v>57.5</v>
      </c>
      <c r="P55" s="2">
        <v>0</v>
      </c>
      <c r="Q55" s="19">
        <v>0</v>
      </c>
      <c r="R55" s="16">
        <f t="shared" si="37"/>
        <v>1.9583333333333335</v>
      </c>
      <c r="S55" s="4">
        <f t="shared" si="38"/>
        <v>37.097872340425525</v>
      </c>
      <c r="T55" s="5">
        <f t="shared" si="32"/>
        <v>13</v>
      </c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5"/>
      <c r="BH55" s="33">
        <f t="shared" si="33"/>
        <v>75.667271315037922</v>
      </c>
      <c r="BI55" s="36">
        <f t="shared" si="34"/>
        <v>13</v>
      </c>
      <c r="BJ55" s="15"/>
    </row>
    <row r="56" spans="1:62" x14ac:dyDescent="0.2">
      <c r="A56" s="22" t="s">
        <v>20</v>
      </c>
      <c r="B56" s="2">
        <v>1</v>
      </c>
      <c r="C56" s="2">
        <v>44.47</v>
      </c>
      <c r="D56" s="2">
        <v>1</v>
      </c>
      <c r="E56" s="2">
        <v>44.31</v>
      </c>
      <c r="F56" s="2">
        <v>0</v>
      </c>
      <c r="G56" s="19">
        <v>0</v>
      </c>
      <c r="H56" s="16">
        <f t="shared" si="35"/>
        <v>1.7398333333333333</v>
      </c>
      <c r="I56" s="4">
        <f t="shared" si="36"/>
        <v>29.907079222147715</v>
      </c>
      <c r="J56" s="5">
        <f t="shared" si="31"/>
        <v>14</v>
      </c>
      <c r="K56" s="14"/>
      <c r="L56" s="2">
        <v>1</v>
      </c>
      <c r="M56" s="18">
        <v>29.62</v>
      </c>
      <c r="N56" s="2">
        <v>1</v>
      </c>
      <c r="O56" s="2">
        <v>29.35</v>
      </c>
      <c r="P56" s="2">
        <v>0</v>
      </c>
      <c r="Q56" s="19">
        <v>0</v>
      </c>
      <c r="R56" s="16">
        <f t="shared" si="37"/>
        <v>1.4914166666666668</v>
      </c>
      <c r="S56" s="4">
        <f t="shared" si="38"/>
        <v>48.712074649382572</v>
      </c>
      <c r="T56" s="5">
        <f t="shared" si="32"/>
        <v>10</v>
      </c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5"/>
      <c r="BH56" s="33">
        <f t="shared" si="33"/>
        <v>78.619153871530287</v>
      </c>
      <c r="BI56" s="36">
        <f t="shared" si="34"/>
        <v>12</v>
      </c>
      <c r="BJ56" s="15"/>
    </row>
    <row r="57" spans="1:62" x14ac:dyDescent="0.2">
      <c r="A57" s="22" t="s">
        <v>12</v>
      </c>
      <c r="B57" s="2">
        <v>1</v>
      </c>
      <c r="C57" s="20">
        <v>11.56</v>
      </c>
      <c r="D57" s="20">
        <v>1</v>
      </c>
      <c r="E57" s="20">
        <v>11.62</v>
      </c>
      <c r="F57" s="2">
        <v>0</v>
      </c>
      <c r="G57" s="19">
        <v>0</v>
      </c>
      <c r="H57" s="16">
        <f t="shared" si="35"/>
        <v>1.1931666666666667</v>
      </c>
      <c r="I57" s="4">
        <f t="shared" si="36"/>
        <v>43.609442659589327</v>
      </c>
      <c r="J57" s="5">
        <f t="shared" si="31"/>
        <v>10</v>
      </c>
      <c r="K57" s="14"/>
      <c r="L57" s="2">
        <v>1</v>
      </c>
      <c r="M57" s="18">
        <v>44.53</v>
      </c>
      <c r="N57" s="20">
        <v>1</v>
      </c>
      <c r="O57" s="20">
        <v>44.51</v>
      </c>
      <c r="P57" s="2">
        <v>0</v>
      </c>
      <c r="Q57" s="19">
        <v>0</v>
      </c>
      <c r="R57" s="16">
        <f t="shared" si="37"/>
        <v>1.742</v>
      </c>
      <c r="S57" s="4">
        <f t="shared" si="38"/>
        <v>41.704936854190585</v>
      </c>
      <c r="T57" s="5">
        <f t="shared" si="32"/>
        <v>12</v>
      </c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5"/>
      <c r="BH57" s="33">
        <f t="shared" si="33"/>
        <v>85.314379513779912</v>
      </c>
      <c r="BI57" s="36">
        <f t="shared" si="34"/>
        <v>11</v>
      </c>
      <c r="BJ57" s="15"/>
    </row>
    <row r="58" spans="1:62" x14ac:dyDescent="0.2">
      <c r="A58" s="22" t="s">
        <v>15</v>
      </c>
      <c r="B58" s="2">
        <v>0</v>
      </c>
      <c r="C58" s="2">
        <v>40.06</v>
      </c>
      <c r="D58" s="2">
        <v>0</v>
      </c>
      <c r="E58" s="2">
        <v>40.85</v>
      </c>
      <c r="F58" s="2">
        <v>0</v>
      </c>
      <c r="G58" s="19">
        <v>0</v>
      </c>
      <c r="H58" s="16">
        <f t="shared" si="35"/>
        <v>0.67425000000000002</v>
      </c>
      <c r="I58" s="4">
        <f t="shared" si="36"/>
        <v>77.172166604869602</v>
      </c>
      <c r="J58" s="5">
        <f t="shared" si="31"/>
        <v>4</v>
      </c>
      <c r="K58" s="14"/>
      <c r="L58" s="2">
        <v>0</v>
      </c>
      <c r="M58" s="18">
        <v>43.5</v>
      </c>
      <c r="N58" s="2">
        <v>0</v>
      </c>
      <c r="O58" s="2">
        <v>43.68</v>
      </c>
      <c r="P58" s="2">
        <v>0</v>
      </c>
      <c r="Q58" s="19">
        <v>0</v>
      </c>
      <c r="R58" s="16">
        <f t="shared" si="37"/>
        <v>0.72649999999999992</v>
      </c>
      <c r="S58" s="4">
        <f t="shared" si="38"/>
        <v>100</v>
      </c>
      <c r="T58" s="5">
        <f t="shared" si="32"/>
        <v>1</v>
      </c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5"/>
      <c r="BH58" s="33">
        <f t="shared" si="33"/>
        <v>177.1721666048696</v>
      </c>
      <c r="BI58" s="36">
        <f t="shared" si="34"/>
        <v>2</v>
      </c>
      <c r="BJ58" s="15"/>
    </row>
    <row r="59" spans="1:62" x14ac:dyDescent="0.2">
      <c r="A59" s="22" t="s">
        <v>21</v>
      </c>
      <c r="B59" s="2">
        <v>2</v>
      </c>
      <c r="C59" s="2">
        <v>37.380000000000003</v>
      </c>
      <c r="D59" s="2">
        <v>2</v>
      </c>
      <c r="E59" s="2">
        <v>36.94</v>
      </c>
      <c r="F59" s="2">
        <v>0</v>
      </c>
      <c r="G59" s="19">
        <v>0</v>
      </c>
      <c r="H59" s="16">
        <f t="shared" si="35"/>
        <v>2.6193333333333335</v>
      </c>
      <c r="I59" s="4">
        <f t="shared" si="36"/>
        <v>19.865105624840922</v>
      </c>
      <c r="J59" s="5">
        <f t="shared" si="31"/>
        <v>16</v>
      </c>
      <c r="K59" s="14"/>
      <c r="L59" s="2">
        <v>2</v>
      </c>
      <c r="M59" s="18">
        <v>34.369999999999997</v>
      </c>
      <c r="N59" s="2">
        <v>2</v>
      </c>
      <c r="O59" s="2">
        <v>35.47</v>
      </c>
      <c r="P59" s="2">
        <v>0</v>
      </c>
      <c r="Q59" s="19">
        <v>0</v>
      </c>
      <c r="R59" s="16">
        <f t="shared" si="37"/>
        <v>2.5819999999999999</v>
      </c>
      <c r="S59" s="4">
        <f t="shared" si="38"/>
        <v>28.137103020914019</v>
      </c>
      <c r="T59" s="5">
        <f t="shared" si="32"/>
        <v>14</v>
      </c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5"/>
      <c r="BH59" s="33">
        <f t="shared" si="33"/>
        <v>48.002208645754941</v>
      </c>
      <c r="BI59" s="36">
        <f t="shared" si="34"/>
        <v>16</v>
      </c>
      <c r="BJ59" s="15"/>
    </row>
    <row r="60" spans="1:62" x14ac:dyDescent="0.2">
      <c r="A60" s="22" t="s">
        <v>16</v>
      </c>
      <c r="B60" s="2">
        <v>0</v>
      </c>
      <c r="C60" s="20">
        <v>31.1</v>
      </c>
      <c r="D60" s="20">
        <v>0</v>
      </c>
      <c r="E60" s="20">
        <v>31.34</v>
      </c>
      <c r="F60" s="2">
        <v>0</v>
      </c>
      <c r="G60" s="19">
        <v>0</v>
      </c>
      <c r="H60" s="16">
        <f t="shared" si="35"/>
        <v>0.52033333333333331</v>
      </c>
      <c r="I60" s="4">
        <f t="shared" si="36"/>
        <v>100</v>
      </c>
      <c r="J60" s="5">
        <f t="shared" si="31"/>
        <v>1</v>
      </c>
      <c r="K60" s="14"/>
      <c r="L60" s="2">
        <v>1</v>
      </c>
      <c r="M60" s="18">
        <v>8.59</v>
      </c>
      <c r="N60" s="20">
        <v>1</v>
      </c>
      <c r="O60" s="20">
        <v>8.6</v>
      </c>
      <c r="P60" s="2">
        <v>0</v>
      </c>
      <c r="Q60" s="19">
        <v>0</v>
      </c>
      <c r="R60" s="16">
        <f t="shared" si="37"/>
        <v>1.1432500000000001</v>
      </c>
      <c r="S60" s="4">
        <f t="shared" si="38"/>
        <v>63.546905751148032</v>
      </c>
      <c r="T60" s="5">
        <f t="shared" si="32"/>
        <v>6</v>
      </c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5"/>
      <c r="BH60" s="33">
        <f t="shared" si="33"/>
        <v>163.54690575114802</v>
      </c>
      <c r="BI60" s="36">
        <f t="shared" si="34"/>
        <v>3</v>
      </c>
      <c r="BJ60" s="15"/>
    </row>
    <row r="61" spans="1:62" x14ac:dyDescent="0.2">
      <c r="A61" s="22" t="s">
        <v>23</v>
      </c>
      <c r="B61" s="2">
        <v>2</v>
      </c>
      <c r="C61" s="2">
        <v>1.53</v>
      </c>
      <c r="D61" s="2">
        <v>2</v>
      </c>
      <c r="E61" s="2">
        <v>2.78</v>
      </c>
      <c r="F61" s="2">
        <v>0</v>
      </c>
      <c r="G61" s="19">
        <v>0</v>
      </c>
      <c r="H61" s="16">
        <f t="shared" si="35"/>
        <v>2.0359166666666666</v>
      </c>
      <c r="I61" s="4">
        <f t="shared" si="36"/>
        <v>25.557693094838523</v>
      </c>
      <c r="J61" s="5">
        <f t="shared" si="31"/>
        <v>15</v>
      </c>
      <c r="K61" s="14"/>
      <c r="L61" s="2">
        <v>1</v>
      </c>
      <c r="M61" s="18">
        <v>9.18</v>
      </c>
      <c r="N61" s="2">
        <v>1</v>
      </c>
      <c r="O61" s="2">
        <v>8.94</v>
      </c>
      <c r="P61" s="2">
        <v>0</v>
      </c>
      <c r="Q61" s="19">
        <v>0</v>
      </c>
      <c r="R61" s="16">
        <f t="shared" si="37"/>
        <v>1.151</v>
      </c>
      <c r="S61" s="4">
        <f t="shared" si="38"/>
        <v>63.119026933101644</v>
      </c>
      <c r="T61" s="5">
        <f t="shared" si="32"/>
        <v>7</v>
      </c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5"/>
      <c r="BH61" s="33">
        <f t="shared" si="33"/>
        <v>88.676720027940164</v>
      </c>
      <c r="BI61" s="36">
        <f t="shared" si="34"/>
        <v>9</v>
      </c>
      <c r="BJ61" s="15"/>
    </row>
    <row r="62" spans="1:62" x14ac:dyDescent="0.2">
      <c r="A62" s="22" t="s">
        <v>22</v>
      </c>
      <c r="B62" s="2">
        <v>1</v>
      </c>
      <c r="C62" s="2">
        <v>14.53</v>
      </c>
      <c r="D62" s="2">
        <v>1</v>
      </c>
      <c r="E62" s="2">
        <v>15.1</v>
      </c>
      <c r="F62" s="2">
        <v>0</v>
      </c>
      <c r="G62" s="19">
        <v>0</v>
      </c>
      <c r="H62" s="16">
        <f t="shared" si="35"/>
        <v>1.2469166666666667</v>
      </c>
      <c r="I62" s="4">
        <f t="shared" si="36"/>
        <v>41.729599679208711</v>
      </c>
      <c r="J62" s="5">
        <f t="shared" si="31"/>
        <v>11</v>
      </c>
      <c r="K62" s="14"/>
      <c r="L62" s="2">
        <v>1</v>
      </c>
      <c r="M62" s="18">
        <v>38.44</v>
      </c>
      <c r="N62" s="2">
        <v>1</v>
      </c>
      <c r="O62" s="2">
        <v>38.22</v>
      </c>
      <c r="P62" s="2">
        <v>0</v>
      </c>
      <c r="Q62" s="19">
        <v>0</v>
      </c>
      <c r="R62" s="16">
        <f t="shared" si="37"/>
        <v>1.6388333333333334</v>
      </c>
      <c r="S62" s="4">
        <f t="shared" si="38"/>
        <v>44.330316281907855</v>
      </c>
      <c r="T62" s="5">
        <f t="shared" si="32"/>
        <v>11</v>
      </c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5"/>
      <c r="BH62" s="33">
        <f t="shared" si="33"/>
        <v>86.059915961116559</v>
      </c>
      <c r="BI62" s="36">
        <f t="shared" si="34"/>
        <v>10</v>
      </c>
      <c r="BJ62" s="15"/>
    </row>
    <row r="63" spans="1:62" x14ac:dyDescent="0.2">
      <c r="A63" s="22" t="s">
        <v>13</v>
      </c>
      <c r="B63" s="2">
        <v>0</v>
      </c>
      <c r="C63" s="2">
        <v>52.97</v>
      </c>
      <c r="D63" s="2">
        <v>0</v>
      </c>
      <c r="E63" s="2">
        <v>53.16</v>
      </c>
      <c r="F63" s="2">
        <v>0</v>
      </c>
      <c r="G63" s="19">
        <v>0</v>
      </c>
      <c r="H63" s="16">
        <f t="shared" si="35"/>
        <v>0.88441666666666663</v>
      </c>
      <c r="I63" s="4">
        <f t="shared" si="36"/>
        <v>58.833506077452178</v>
      </c>
      <c r="J63" s="5">
        <f t="shared" si="31"/>
        <v>7</v>
      </c>
      <c r="K63" s="14"/>
      <c r="L63" s="2">
        <v>1</v>
      </c>
      <c r="M63" s="18">
        <v>6.69</v>
      </c>
      <c r="N63" s="2">
        <v>1</v>
      </c>
      <c r="O63" s="2">
        <v>6.9</v>
      </c>
      <c r="P63" s="2">
        <v>0</v>
      </c>
      <c r="Q63" s="19">
        <v>0</v>
      </c>
      <c r="R63" s="16">
        <f t="shared" si="37"/>
        <v>1.1132499999999999</v>
      </c>
      <c r="S63" s="4">
        <f t="shared" si="38"/>
        <v>65.25937570177409</v>
      </c>
      <c r="T63" s="5">
        <f t="shared" si="32"/>
        <v>5</v>
      </c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5"/>
      <c r="BH63" s="33">
        <f t="shared" si="33"/>
        <v>124.09288177922627</v>
      </c>
      <c r="BI63" s="36">
        <f t="shared" si="34"/>
        <v>6</v>
      </c>
      <c r="BJ63" s="15"/>
    </row>
    <row r="64" spans="1:62" x14ac:dyDescent="0.2">
      <c r="A64" s="22" t="s">
        <v>18</v>
      </c>
      <c r="B64" s="2">
        <v>1</v>
      </c>
      <c r="C64" s="20">
        <v>7.1</v>
      </c>
      <c r="D64" s="20">
        <v>1</v>
      </c>
      <c r="E64" s="20">
        <v>7.97</v>
      </c>
      <c r="F64" s="2">
        <v>0</v>
      </c>
      <c r="G64" s="19">
        <v>0</v>
      </c>
      <c r="H64" s="16">
        <f t="shared" si="35"/>
        <v>1.1255833333333334</v>
      </c>
      <c r="I64" s="4">
        <f t="shared" si="36"/>
        <v>46.227881839046411</v>
      </c>
      <c r="J64" s="5">
        <f t="shared" si="31"/>
        <v>9</v>
      </c>
      <c r="K64" s="14"/>
      <c r="L64" s="2">
        <v>5</v>
      </c>
      <c r="M64" s="18">
        <v>5.59</v>
      </c>
      <c r="N64" s="20">
        <v>5</v>
      </c>
      <c r="O64" s="20">
        <v>7.3</v>
      </c>
      <c r="P64" s="2">
        <v>0</v>
      </c>
      <c r="Q64" s="19">
        <v>0</v>
      </c>
      <c r="R64" s="16">
        <f t="shared" si="37"/>
        <v>5.1074166666666674</v>
      </c>
      <c r="S64" s="4">
        <f t="shared" si="38"/>
        <v>14.22441221100034</v>
      </c>
      <c r="T64" s="5">
        <f t="shared" si="32"/>
        <v>16</v>
      </c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5"/>
      <c r="BH64" s="33">
        <f t="shared" si="33"/>
        <v>60.452294050046753</v>
      </c>
      <c r="BI64" s="36">
        <f t="shared" si="34"/>
        <v>15</v>
      </c>
      <c r="BJ64" s="15"/>
    </row>
    <row r="65" spans="1:62" x14ac:dyDescent="0.2">
      <c r="A65" s="14"/>
      <c r="B65" s="14"/>
      <c r="C65" s="14"/>
      <c r="D65" s="14"/>
      <c r="E65" s="14"/>
      <c r="F65" s="14"/>
      <c r="G65" t="s">
        <v>36</v>
      </c>
      <c r="H65" s="13">
        <f>MIN(H49:H64)</f>
        <v>0.52033333333333331</v>
      </c>
      <c r="I65" s="14"/>
      <c r="J65" s="14"/>
      <c r="K65" s="14"/>
      <c r="L65" s="14"/>
      <c r="M65" s="14"/>
      <c r="N65" s="14"/>
      <c r="O65" s="14"/>
      <c r="P65" s="14"/>
      <c r="Q65" t="s">
        <v>36</v>
      </c>
      <c r="R65" s="13">
        <f>MIN(R49:R64)</f>
        <v>0.72649999999999992</v>
      </c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5"/>
      <c r="BH65" s="14"/>
      <c r="BI65" s="14"/>
      <c r="BJ65" s="15"/>
    </row>
    <row r="66" spans="1:62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</row>
    <row r="67" spans="1:62" ht="25" thickBot="1" x14ac:dyDescent="0.35">
      <c r="A67" s="30" t="s">
        <v>55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5"/>
      <c r="BH67" s="63" t="s">
        <v>65</v>
      </c>
      <c r="BI67" s="63"/>
      <c r="BJ67" s="15"/>
    </row>
    <row r="68" spans="1:62" ht="16" thickBot="1" x14ac:dyDescent="0.25">
      <c r="A68" s="28"/>
      <c r="B68" s="59" t="s">
        <v>56</v>
      </c>
      <c r="C68" s="60"/>
      <c r="D68" s="60"/>
      <c r="E68" s="60"/>
      <c r="F68" s="60"/>
      <c r="G68" s="60"/>
      <c r="H68" s="60"/>
      <c r="I68" s="60"/>
      <c r="J68" s="61"/>
      <c r="K68" s="14"/>
      <c r="L68" s="59" t="s">
        <v>57</v>
      </c>
      <c r="M68" s="60"/>
      <c r="N68" s="60"/>
      <c r="O68" s="60"/>
      <c r="P68" s="60"/>
      <c r="Q68" s="60"/>
      <c r="R68" s="60"/>
      <c r="S68" s="60"/>
      <c r="T68" s="61"/>
      <c r="U68" s="14"/>
      <c r="V68" s="59" t="s">
        <v>58</v>
      </c>
      <c r="W68" s="60"/>
      <c r="X68" s="60"/>
      <c r="Y68" s="60"/>
      <c r="Z68" s="60"/>
      <c r="AA68" s="60"/>
      <c r="AB68" s="60"/>
      <c r="AC68" s="60"/>
      <c r="AD68" s="61"/>
      <c r="AE68" s="14"/>
      <c r="AF68" s="59" t="s">
        <v>59</v>
      </c>
      <c r="AG68" s="60"/>
      <c r="AH68" s="60"/>
      <c r="AI68" s="60"/>
      <c r="AJ68" s="60"/>
      <c r="AK68" s="60"/>
      <c r="AL68" s="60"/>
      <c r="AM68" s="60"/>
      <c r="AN68" s="61"/>
      <c r="AO68" s="14"/>
      <c r="AP68" s="59" t="s">
        <v>60</v>
      </c>
      <c r="AQ68" s="60"/>
      <c r="AR68" s="60"/>
      <c r="AS68" s="60"/>
      <c r="AT68" s="60"/>
      <c r="AU68" s="60"/>
      <c r="AV68" s="60"/>
      <c r="AW68" s="60"/>
      <c r="AX68" s="61"/>
      <c r="AY68" s="14"/>
      <c r="AZ68" s="14"/>
      <c r="BA68" s="14"/>
      <c r="BB68" s="14"/>
      <c r="BC68" s="14"/>
      <c r="BD68" s="14"/>
      <c r="BE68" s="14"/>
      <c r="BF68" s="14"/>
      <c r="BG68" s="15"/>
      <c r="BH68" s="14"/>
      <c r="BI68" s="14"/>
      <c r="BJ68" s="15"/>
    </row>
    <row r="69" spans="1:62" x14ac:dyDescent="0.2">
      <c r="A69" s="55" t="s">
        <v>0</v>
      </c>
      <c r="B69" s="57" t="s">
        <v>1</v>
      </c>
      <c r="C69" s="58"/>
      <c r="D69" s="57" t="s">
        <v>2</v>
      </c>
      <c r="E69" s="58"/>
      <c r="F69" s="57" t="s">
        <v>37</v>
      </c>
      <c r="G69" s="58"/>
      <c r="H69" s="1" t="s">
        <v>3</v>
      </c>
      <c r="I69" s="6" t="s">
        <v>34</v>
      </c>
      <c r="J69" s="7" t="s">
        <v>34</v>
      </c>
      <c r="K69" s="14"/>
      <c r="L69" s="57" t="s">
        <v>1</v>
      </c>
      <c r="M69" s="58"/>
      <c r="N69" s="57" t="s">
        <v>2</v>
      </c>
      <c r="O69" s="58"/>
      <c r="P69" s="57" t="s">
        <v>37</v>
      </c>
      <c r="Q69" s="58"/>
      <c r="R69" s="1" t="s">
        <v>3</v>
      </c>
      <c r="S69" s="6" t="s">
        <v>34</v>
      </c>
      <c r="T69" s="7" t="s">
        <v>34</v>
      </c>
      <c r="U69" s="14"/>
      <c r="V69" s="57" t="s">
        <v>1</v>
      </c>
      <c r="W69" s="58"/>
      <c r="X69" s="57" t="s">
        <v>2</v>
      </c>
      <c r="Y69" s="58"/>
      <c r="Z69" s="57" t="s">
        <v>37</v>
      </c>
      <c r="AA69" s="58"/>
      <c r="AB69" s="1" t="s">
        <v>3</v>
      </c>
      <c r="AC69" s="6" t="s">
        <v>34</v>
      </c>
      <c r="AD69" s="7" t="s">
        <v>34</v>
      </c>
      <c r="AE69" s="14"/>
      <c r="AF69" s="57" t="s">
        <v>1</v>
      </c>
      <c r="AG69" s="58"/>
      <c r="AH69" s="57" t="s">
        <v>2</v>
      </c>
      <c r="AI69" s="58"/>
      <c r="AJ69" s="57" t="s">
        <v>37</v>
      </c>
      <c r="AK69" s="58"/>
      <c r="AL69" s="1" t="s">
        <v>3</v>
      </c>
      <c r="AM69" s="6" t="s">
        <v>34</v>
      </c>
      <c r="AN69" s="7" t="s">
        <v>34</v>
      </c>
      <c r="AO69" s="14"/>
      <c r="AP69" s="57" t="s">
        <v>1</v>
      </c>
      <c r="AQ69" s="58"/>
      <c r="AR69" s="57" t="s">
        <v>2</v>
      </c>
      <c r="AS69" s="58"/>
      <c r="AT69" s="57" t="s">
        <v>37</v>
      </c>
      <c r="AU69" s="58"/>
      <c r="AV69" s="1" t="s">
        <v>3</v>
      </c>
      <c r="AW69" s="6" t="s">
        <v>34</v>
      </c>
      <c r="AX69" s="7" t="s">
        <v>34</v>
      </c>
      <c r="AY69" s="14"/>
      <c r="AZ69" s="14"/>
      <c r="BA69" s="14"/>
      <c r="BB69" s="14"/>
      <c r="BC69" s="14"/>
      <c r="BD69" s="14"/>
      <c r="BE69" s="14"/>
      <c r="BF69" s="14"/>
      <c r="BG69" s="15"/>
      <c r="BH69" s="31" t="s">
        <v>6</v>
      </c>
      <c r="BI69" s="34" t="s">
        <v>46</v>
      </c>
      <c r="BJ69" s="15"/>
    </row>
    <row r="70" spans="1:62" ht="16" thickBot="1" x14ac:dyDescent="0.25">
      <c r="A70" s="56"/>
      <c r="B70" s="11" t="s">
        <v>4</v>
      </c>
      <c r="C70" s="12" t="s">
        <v>5</v>
      </c>
      <c r="D70" s="11" t="s">
        <v>4</v>
      </c>
      <c r="E70" s="12" t="s">
        <v>5</v>
      </c>
      <c r="F70" s="11" t="s">
        <v>4</v>
      </c>
      <c r="G70" s="12" t="s">
        <v>5</v>
      </c>
      <c r="H70" s="10" t="s">
        <v>6</v>
      </c>
      <c r="I70" s="8" t="s">
        <v>33</v>
      </c>
      <c r="J70" s="9" t="s">
        <v>35</v>
      </c>
      <c r="K70" s="14"/>
      <c r="L70" s="11" t="s">
        <v>4</v>
      </c>
      <c r="M70" s="12" t="s">
        <v>5</v>
      </c>
      <c r="N70" s="11" t="s">
        <v>4</v>
      </c>
      <c r="O70" s="12" t="s">
        <v>5</v>
      </c>
      <c r="P70" s="11" t="s">
        <v>4</v>
      </c>
      <c r="Q70" s="12" t="s">
        <v>5</v>
      </c>
      <c r="R70" s="10" t="s">
        <v>6</v>
      </c>
      <c r="S70" s="8" t="s">
        <v>33</v>
      </c>
      <c r="T70" s="9" t="s">
        <v>35</v>
      </c>
      <c r="U70" s="14"/>
      <c r="V70" s="11" t="s">
        <v>4</v>
      </c>
      <c r="W70" s="12" t="s">
        <v>5</v>
      </c>
      <c r="X70" s="11" t="s">
        <v>4</v>
      </c>
      <c r="Y70" s="12" t="s">
        <v>5</v>
      </c>
      <c r="Z70" s="11" t="s">
        <v>4</v>
      </c>
      <c r="AA70" s="12" t="s">
        <v>5</v>
      </c>
      <c r="AB70" s="10" t="s">
        <v>6</v>
      </c>
      <c r="AC70" s="8" t="s">
        <v>33</v>
      </c>
      <c r="AD70" s="9" t="s">
        <v>35</v>
      </c>
      <c r="AE70" s="14"/>
      <c r="AF70" s="11" t="s">
        <v>4</v>
      </c>
      <c r="AG70" s="12" t="s">
        <v>5</v>
      </c>
      <c r="AH70" s="11" t="s">
        <v>4</v>
      </c>
      <c r="AI70" s="12" t="s">
        <v>5</v>
      </c>
      <c r="AJ70" s="11" t="s">
        <v>4</v>
      </c>
      <c r="AK70" s="12" t="s">
        <v>5</v>
      </c>
      <c r="AL70" s="10" t="s">
        <v>6</v>
      </c>
      <c r="AM70" s="8" t="s">
        <v>33</v>
      </c>
      <c r="AN70" s="9" t="s">
        <v>35</v>
      </c>
      <c r="AO70" s="14"/>
      <c r="AP70" s="11" t="s">
        <v>4</v>
      </c>
      <c r="AQ70" s="12" t="s">
        <v>5</v>
      </c>
      <c r="AR70" s="11" t="s">
        <v>4</v>
      </c>
      <c r="AS70" s="12" t="s">
        <v>5</v>
      </c>
      <c r="AT70" s="11" t="s">
        <v>4</v>
      </c>
      <c r="AU70" s="12" t="s">
        <v>5</v>
      </c>
      <c r="AV70" s="10" t="s">
        <v>6</v>
      </c>
      <c r="AW70" s="8" t="s">
        <v>33</v>
      </c>
      <c r="AX70" s="9" t="s">
        <v>35</v>
      </c>
      <c r="AY70" s="14"/>
      <c r="AZ70" s="14"/>
      <c r="BA70" s="14"/>
      <c r="BB70" s="14"/>
      <c r="BC70" s="14"/>
      <c r="BD70" s="14"/>
      <c r="BE70" s="14"/>
      <c r="BF70" s="14"/>
      <c r="BG70" s="15"/>
      <c r="BH70" s="32" t="s">
        <v>33</v>
      </c>
      <c r="BI70" s="35" t="s">
        <v>35</v>
      </c>
      <c r="BJ70" s="15"/>
    </row>
    <row r="71" spans="1:62" x14ac:dyDescent="0.2">
      <c r="A71" s="29" t="s">
        <v>7</v>
      </c>
      <c r="B71" s="17">
        <v>0</v>
      </c>
      <c r="C71" s="17">
        <v>34.29</v>
      </c>
      <c r="D71" s="17">
        <v>0</v>
      </c>
      <c r="E71" s="17">
        <v>34.31</v>
      </c>
      <c r="F71" s="17">
        <v>0</v>
      </c>
      <c r="G71" s="18">
        <v>0</v>
      </c>
      <c r="H71" s="16">
        <f>(((B71+(C71/60))+(D71+(E71/60)))/2)+(F71+(G71/60))</f>
        <v>0.57166666666666677</v>
      </c>
      <c r="I71" s="4">
        <f>H$87/H71*100</f>
        <v>100</v>
      </c>
      <c r="J71" s="5">
        <f t="shared" ref="J71:J86" si="39">RANK(I71,I$71:I$86)</f>
        <v>1</v>
      </c>
      <c r="K71" s="14"/>
      <c r="L71" s="17">
        <v>1</v>
      </c>
      <c r="M71" s="17">
        <v>38.81</v>
      </c>
      <c r="N71" s="17">
        <v>1</v>
      </c>
      <c r="O71" s="17">
        <v>38.56</v>
      </c>
      <c r="P71" s="17">
        <v>0</v>
      </c>
      <c r="Q71" s="18">
        <v>0</v>
      </c>
      <c r="R71" s="16">
        <f>(((L71+(M71/60))+(N71+(O71/60)))/2)+(P71+(Q71/60))</f>
        <v>1.6447500000000002</v>
      </c>
      <c r="S71" s="4">
        <f>R$87/R71*100</f>
        <v>85.61078178041241</v>
      </c>
      <c r="T71" s="5">
        <f t="shared" ref="T71:T86" si="40">RANK(S71,S$71:S$86)</f>
        <v>3</v>
      </c>
      <c r="U71" s="14"/>
      <c r="V71" s="17">
        <v>0</v>
      </c>
      <c r="W71" s="17">
        <v>56.88</v>
      </c>
      <c r="X71" s="17">
        <v>0</v>
      </c>
      <c r="Y71" s="17">
        <v>56.63</v>
      </c>
      <c r="Z71" s="17">
        <v>0</v>
      </c>
      <c r="AA71" s="18">
        <v>0</v>
      </c>
      <c r="AB71" s="16">
        <f>(((V71+(W71/60))+(X71+(Y71/60)))/2)+(Z71+(AA71/60))</f>
        <v>0.94591666666666674</v>
      </c>
      <c r="AC71" s="4">
        <f>AB$87/AB71*100</f>
        <v>98.881155845299972</v>
      </c>
      <c r="AD71" s="5">
        <f t="shared" ref="AD71:AD86" si="41">RANK(AC71,AC$71:AC$86)</f>
        <v>2</v>
      </c>
      <c r="AE71" s="14"/>
      <c r="AF71" s="17">
        <v>4</v>
      </c>
      <c r="AG71" s="17">
        <v>11.57</v>
      </c>
      <c r="AH71" s="17">
        <v>4</v>
      </c>
      <c r="AI71" s="17">
        <v>11.81</v>
      </c>
      <c r="AJ71" s="17">
        <v>0</v>
      </c>
      <c r="AK71" s="18">
        <v>0</v>
      </c>
      <c r="AL71" s="16">
        <f>(((AF71+(AG71/60))+(AH71+(AI71/60)))/2)+(AJ71+(AK71/60))</f>
        <v>4.1948333333333334</v>
      </c>
      <c r="AM71" s="4">
        <f>AL$87/AL71*100</f>
        <v>87.4091143867456</v>
      </c>
      <c r="AN71" s="5">
        <f t="shared" ref="AN71:AN86" si="42">RANK(AM71,AM$71:AM$86)</f>
        <v>6</v>
      </c>
      <c r="AO71" s="14"/>
      <c r="AP71" s="17">
        <v>1</v>
      </c>
      <c r="AQ71" s="17">
        <v>57.44</v>
      </c>
      <c r="AR71" s="17">
        <v>1</v>
      </c>
      <c r="AS71" s="17">
        <v>57.44</v>
      </c>
      <c r="AT71" s="17">
        <v>0</v>
      </c>
      <c r="AU71" s="18">
        <v>0</v>
      </c>
      <c r="AV71" s="16">
        <f>(((AP71+(AQ71/60))+(AR71+(AS71/60)))/2)+(AT71+(AU71/60))</f>
        <v>1.9573333333333331</v>
      </c>
      <c r="AW71" s="4">
        <f t="shared" ref="AW71:AW86" si="43">AV$87/AV71*100</f>
        <v>97.735013623978219</v>
      </c>
      <c r="AX71" s="5">
        <f t="shared" ref="AX71:AX86" si="44">RANK(AW71,AW$71:AW$86)</f>
        <v>2</v>
      </c>
      <c r="AY71" s="14"/>
      <c r="AZ71" s="14"/>
      <c r="BA71" s="14"/>
      <c r="BB71" s="14"/>
      <c r="BC71" s="14"/>
      <c r="BD71" s="14"/>
      <c r="BE71" s="14"/>
      <c r="BF71" s="14"/>
      <c r="BG71" s="15"/>
      <c r="BH71" s="33">
        <f>I71+S71+AC71+AM71+AW71</f>
        <v>469.63606563643623</v>
      </c>
      <c r="BI71" s="36">
        <f t="shared" ref="BI71:BI86" si="45">RANK(BH71,BH$71:BH$86)</f>
        <v>1</v>
      </c>
      <c r="BJ71" s="15"/>
    </row>
    <row r="72" spans="1:62" x14ac:dyDescent="0.2">
      <c r="A72" s="22" t="s">
        <v>8</v>
      </c>
      <c r="B72" s="2">
        <v>0</v>
      </c>
      <c r="C72" s="2">
        <v>47</v>
      </c>
      <c r="D72" s="2">
        <v>0</v>
      </c>
      <c r="E72" s="2">
        <v>46.91</v>
      </c>
      <c r="F72" s="2">
        <v>0</v>
      </c>
      <c r="G72" s="19">
        <v>0</v>
      </c>
      <c r="H72" s="16">
        <f t="shared" ref="H72:H86" si="46">(((B72+(C72/60))+(D72+(E72/60)))/2)+(F72+(G72/60))</f>
        <v>0.7825833333333333</v>
      </c>
      <c r="I72" s="4">
        <f t="shared" ref="I72:I86" si="47">H$87/H72*100</f>
        <v>73.048663614098615</v>
      </c>
      <c r="J72" s="5">
        <f t="shared" si="39"/>
        <v>6</v>
      </c>
      <c r="K72" s="14"/>
      <c r="L72" s="2">
        <v>2</v>
      </c>
      <c r="M72" s="2">
        <v>21.97</v>
      </c>
      <c r="N72" s="2">
        <v>2</v>
      </c>
      <c r="O72" s="2">
        <v>22.06</v>
      </c>
      <c r="P72" s="2">
        <v>0</v>
      </c>
      <c r="Q72" s="19">
        <v>0</v>
      </c>
      <c r="R72" s="16">
        <f t="shared" ref="R72:R86" si="48">(((L72+(M72/60))+(N72+(O72/60)))/2)+(P72+(Q72/60))</f>
        <v>2.3669166666666666</v>
      </c>
      <c r="S72" s="4">
        <f t="shared" ref="S72:S86" si="49">R$87/R72*100</f>
        <v>59.490194697743206</v>
      </c>
      <c r="T72" s="5">
        <f t="shared" si="40"/>
        <v>8</v>
      </c>
      <c r="U72" s="14"/>
      <c r="V72" s="2">
        <v>1</v>
      </c>
      <c r="W72" s="2">
        <v>16.72</v>
      </c>
      <c r="X72" s="2">
        <v>1</v>
      </c>
      <c r="Y72" s="2">
        <v>16.5</v>
      </c>
      <c r="Z72" s="2">
        <v>0</v>
      </c>
      <c r="AA72" s="19">
        <v>0</v>
      </c>
      <c r="AB72" s="16">
        <f t="shared" ref="AB72:AB86" si="50">(((V72+(W72/60))+(X72+(Y72/60)))/2)+(Z72+(AA72/60))</f>
        <v>1.2768333333333333</v>
      </c>
      <c r="AC72" s="4">
        <f t="shared" ref="AC72:AC86" si="51">AB$87/AB72*100</f>
        <v>73.254144367576032</v>
      </c>
      <c r="AD72" s="5">
        <f t="shared" si="41"/>
        <v>8</v>
      </c>
      <c r="AE72" s="14"/>
      <c r="AF72" s="2">
        <v>4</v>
      </c>
      <c r="AG72" s="2">
        <v>10.81</v>
      </c>
      <c r="AH72" s="2">
        <v>4</v>
      </c>
      <c r="AI72" s="2">
        <v>10.75</v>
      </c>
      <c r="AJ72" s="2">
        <v>0</v>
      </c>
      <c r="AK72" s="19">
        <v>0</v>
      </c>
      <c r="AL72" s="16">
        <f t="shared" ref="AL72:AL86" si="52">(((AF72+(AG72/60))+(AH72+(AI72/60)))/2)+(AJ72+(AK72/60))</f>
        <v>4.179666666666666</v>
      </c>
      <c r="AM72" s="4">
        <f t="shared" ref="AM72:AM86" si="53">AL$87/AL72*100</f>
        <v>87.726293962835982</v>
      </c>
      <c r="AN72" s="5">
        <f t="shared" si="42"/>
        <v>4</v>
      </c>
      <c r="AO72" s="14"/>
      <c r="AP72" s="2">
        <v>2</v>
      </c>
      <c r="AQ72" s="2">
        <v>37.43</v>
      </c>
      <c r="AR72" s="2">
        <v>2</v>
      </c>
      <c r="AS72" s="2">
        <v>37.869999999999997</v>
      </c>
      <c r="AT72" s="2">
        <v>0</v>
      </c>
      <c r="AU72" s="19">
        <v>0</v>
      </c>
      <c r="AV72" s="16">
        <f t="shared" ref="AV72:AV86" si="54">(((AP72+(AQ72/60))+(AR72+(AS72/60)))/2)+(AT72+(AU72/60))</f>
        <v>2.6274999999999999</v>
      </c>
      <c r="AW72" s="4">
        <f t="shared" si="43"/>
        <v>72.806850618458611</v>
      </c>
      <c r="AX72" s="5">
        <f t="shared" si="44"/>
        <v>9</v>
      </c>
      <c r="AY72" s="14"/>
      <c r="AZ72" s="14"/>
      <c r="BA72" s="14"/>
      <c r="BB72" s="14"/>
      <c r="BC72" s="14"/>
      <c r="BD72" s="14"/>
      <c r="BE72" s="14"/>
      <c r="BF72" s="14"/>
      <c r="BG72" s="15"/>
      <c r="BH72" s="33">
        <f t="shared" ref="BH72:BH86" si="55">I72+S72+AC72+AM72+AW72</f>
        <v>366.32614726071245</v>
      </c>
      <c r="BI72" s="36">
        <f t="shared" si="45"/>
        <v>7</v>
      </c>
      <c r="BJ72" s="15"/>
    </row>
    <row r="73" spans="1:62" x14ac:dyDescent="0.2">
      <c r="A73" s="22" t="s">
        <v>17</v>
      </c>
      <c r="B73" s="2">
        <v>0</v>
      </c>
      <c r="C73" s="2">
        <v>41.62</v>
      </c>
      <c r="D73" s="2">
        <v>0</v>
      </c>
      <c r="E73" s="2">
        <v>41.69</v>
      </c>
      <c r="F73" s="2">
        <v>0</v>
      </c>
      <c r="G73" s="19">
        <v>0</v>
      </c>
      <c r="H73" s="16">
        <f t="shared" si="46"/>
        <v>0.69425000000000003</v>
      </c>
      <c r="I73" s="4">
        <f t="shared" si="47"/>
        <v>82.343056055695612</v>
      </c>
      <c r="J73" s="5">
        <f t="shared" si="39"/>
        <v>5</v>
      </c>
      <c r="K73" s="14"/>
      <c r="L73" s="2">
        <v>2</v>
      </c>
      <c r="M73" s="2">
        <v>12.71</v>
      </c>
      <c r="N73" s="2">
        <v>2</v>
      </c>
      <c r="O73" s="2">
        <v>13.71</v>
      </c>
      <c r="P73" s="2">
        <v>0</v>
      </c>
      <c r="Q73" s="19">
        <v>0</v>
      </c>
      <c r="R73" s="16">
        <f t="shared" si="48"/>
        <v>2.2201666666666666</v>
      </c>
      <c r="S73" s="4">
        <f t="shared" si="49"/>
        <v>63.422415734554463</v>
      </c>
      <c r="T73" s="5">
        <f t="shared" si="40"/>
        <v>6</v>
      </c>
      <c r="U73" s="14"/>
      <c r="V73" s="2">
        <v>1</v>
      </c>
      <c r="W73" s="2">
        <v>3.19</v>
      </c>
      <c r="X73" s="2">
        <v>1</v>
      </c>
      <c r="Y73" s="2">
        <v>2.75</v>
      </c>
      <c r="Z73" s="2">
        <v>0</v>
      </c>
      <c r="AA73" s="19">
        <v>0</v>
      </c>
      <c r="AB73" s="16">
        <f t="shared" si="50"/>
        <v>1.0495000000000001</v>
      </c>
      <c r="AC73" s="4">
        <f t="shared" si="51"/>
        <v>89.12180403366682</v>
      </c>
      <c r="AD73" s="5">
        <f t="shared" si="41"/>
        <v>4</v>
      </c>
      <c r="AE73" s="14"/>
      <c r="AF73" s="2">
        <v>4</v>
      </c>
      <c r="AG73" s="2">
        <v>1.69</v>
      </c>
      <c r="AH73" s="2">
        <v>4</v>
      </c>
      <c r="AI73" s="2">
        <v>1.62</v>
      </c>
      <c r="AJ73" s="2">
        <v>0</v>
      </c>
      <c r="AK73" s="19">
        <v>0</v>
      </c>
      <c r="AL73" s="16">
        <f t="shared" si="52"/>
        <v>4.0275833333333333</v>
      </c>
      <c r="AM73" s="4">
        <f t="shared" si="53"/>
        <v>91.038877738925336</v>
      </c>
      <c r="AN73" s="5">
        <f t="shared" si="42"/>
        <v>2</v>
      </c>
      <c r="AO73" s="14"/>
      <c r="AP73" s="2">
        <v>2</v>
      </c>
      <c r="AQ73" s="2">
        <v>1.0900000000000001</v>
      </c>
      <c r="AR73" s="2">
        <v>2</v>
      </c>
      <c r="AS73" s="2">
        <v>1.0900000000000001</v>
      </c>
      <c r="AT73" s="2">
        <v>0</v>
      </c>
      <c r="AU73" s="19">
        <v>0</v>
      </c>
      <c r="AV73" s="16">
        <f t="shared" si="54"/>
        <v>2.0181666666666667</v>
      </c>
      <c r="AW73" s="4">
        <f t="shared" si="43"/>
        <v>94.788999917416788</v>
      </c>
      <c r="AX73" s="5">
        <f t="shared" si="44"/>
        <v>3</v>
      </c>
      <c r="AY73" s="14"/>
      <c r="AZ73" s="14"/>
      <c r="BA73" s="14"/>
      <c r="BB73" s="14"/>
      <c r="BC73" s="14"/>
      <c r="BD73" s="14"/>
      <c r="BE73" s="14"/>
      <c r="BF73" s="14"/>
      <c r="BG73" s="15"/>
      <c r="BH73" s="33">
        <f t="shared" si="55"/>
        <v>420.715153480259</v>
      </c>
      <c r="BI73" s="36">
        <f t="shared" si="45"/>
        <v>6</v>
      </c>
      <c r="BJ73" s="15"/>
    </row>
    <row r="74" spans="1:62" x14ac:dyDescent="0.2">
      <c r="A74" s="22" t="s">
        <v>14</v>
      </c>
      <c r="B74" s="2">
        <v>0</v>
      </c>
      <c r="C74" s="2">
        <v>53.94</v>
      </c>
      <c r="D74" s="2">
        <v>0</v>
      </c>
      <c r="E74" s="2">
        <v>53.74</v>
      </c>
      <c r="F74" s="2">
        <v>0</v>
      </c>
      <c r="G74" s="19">
        <v>0</v>
      </c>
      <c r="H74" s="16">
        <f t="shared" si="46"/>
        <v>0.89733333333333332</v>
      </c>
      <c r="I74" s="4">
        <f t="shared" si="47"/>
        <v>63.707280832095115</v>
      </c>
      <c r="J74" s="5">
        <f t="shared" si="39"/>
        <v>10</v>
      </c>
      <c r="K74" s="14"/>
      <c r="L74" s="2">
        <v>2</v>
      </c>
      <c r="M74" s="2">
        <v>12.59</v>
      </c>
      <c r="N74" s="2">
        <v>2</v>
      </c>
      <c r="O74" s="2">
        <v>12.25</v>
      </c>
      <c r="P74" s="2">
        <v>0</v>
      </c>
      <c r="Q74" s="19">
        <v>0</v>
      </c>
      <c r="R74" s="16">
        <f t="shared" si="48"/>
        <v>2.2069999999999999</v>
      </c>
      <c r="S74" s="4">
        <f t="shared" si="49"/>
        <v>63.800785379851987</v>
      </c>
      <c r="T74" s="5">
        <f t="shared" si="40"/>
        <v>5</v>
      </c>
      <c r="U74" s="14"/>
      <c r="V74" s="2">
        <v>1</v>
      </c>
      <c r="W74" s="2">
        <v>39.94</v>
      </c>
      <c r="X74" s="2">
        <v>1</v>
      </c>
      <c r="Y74" s="2">
        <v>39.58</v>
      </c>
      <c r="Z74" s="2">
        <v>0</v>
      </c>
      <c r="AA74" s="19">
        <v>0</v>
      </c>
      <c r="AB74" s="16">
        <f t="shared" si="50"/>
        <v>1.6626666666666665</v>
      </c>
      <c r="AC74" s="4">
        <f t="shared" si="51"/>
        <v>56.255012028869288</v>
      </c>
      <c r="AD74" s="5">
        <f t="shared" si="41"/>
        <v>11</v>
      </c>
      <c r="AE74" s="14"/>
      <c r="AF74" s="2">
        <v>5</v>
      </c>
      <c r="AG74" s="2">
        <v>29.47</v>
      </c>
      <c r="AH74" s="2">
        <v>5</v>
      </c>
      <c r="AI74" s="2">
        <v>29.69</v>
      </c>
      <c r="AJ74" s="2">
        <v>0</v>
      </c>
      <c r="AK74" s="19">
        <v>0</v>
      </c>
      <c r="AL74" s="16">
        <f t="shared" si="52"/>
        <v>5.4930000000000003</v>
      </c>
      <c r="AM74" s="4">
        <f t="shared" si="53"/>
        <v>66.751623278111538</v>
      </c>
      <c r="AN74" s="5">
        <f t="shared" si="42"/>
        <v>9</v>
      </c>
      <c r="AO74" s="14"/>
      <c r="AP74" s="2">
        <v>2</v>
      </c>
      <c r="AQ74" s="2">
        <v>12.35</v>
      </c>
      <c r="AR74" s="2">
        <v>2</v>
      </c>
      <c r="AS74" s="2">
        <v>12.34</v>
      </c>
      <c r="AT74" s="2">
        <v>0</v>
      </c>
      <c r="AU74" s="19">
        <v>0</v>
      </c>
      <c r="AV74" s="16">
        <f t="shared" si="54"/>
        <v>2.2057500000000001</v>
      </c>
      <c r="AW74" s="4">
        <f t="shared" si="43"/>
        <v>86.727870338886987</v>
      </c>
      <c r="AX74" s="5">
        <f t="shared" si="44"/>
        <v>6</v>
      </c>
      <c r="AY74" s="14"/>
      <c r="AZ74" s="14"/>
      <c r="BA74" s="14"/>
      <c r="BB74" s="14"/>
      <c r="BC74" s="14"/>
      <c r="BD74" s="14"/>
      <c r="BE74" s="14"/>
      <c r="BF74" s="14"/>
      <c r="BG74" s="15"/>
      <c r="BH74" s="33">
        <f t="shared" si="55"/>
        <v>337.24257185781494</v>
      </c>
      <c r="BI74" s="36">
        <f t="shared" si="45"/>
        <v>9</v>
      </c>
      <c r="BJ74" s="15"/>
    </row>
    <row r="75" spans="1:62" x14ac:dyDescent="0.2">
      <c r="A75" s="22" t="s">
        <v>11</v>
      </c>
      <c r="B75" s="2">
        <v>2</v>
      </c>
      <c r="C75" s="20">
        <v>3.78</v>
      </c>
      <c r="D75" s="20">
        <v>2</v>
      </c>
      <c r="E75" s="20">
        <v>3.75</v>
      </c>
      <c r="F75" s="2">
        <v>0</v>
      </c>
      <c r="G75" s="19">
        <v>0</v>
      </c>
      <c r="H75" s="16">
        <f t="shared" si="46"/>
        <v>2.0627500000000003</v>
      </c>
      <c r="I75" s="4">
        <f t="shared" si="47"/>
        <v>27.713812467175696</v>
      </c>
      <c r="J75" s="5">
        <f t="shared" si="39"/>
        <v>15</v>
      </c>
      <c r="K75" s="14"/>
      <c r="L75" s="2">
        <v>3</v>
      </c>
      <c r="M75" s="20">
        <v>0.78</v>
      </c>
      <c r="N75" s="20">
        <v>3</v>
      </c>
      <c r="O75" s="20">
        <v>0.16</v>
      </c>
      <c r="P75" s="2">
        <v>0</v>
      </c>
      <c r="Q75" s="19">
        <v>0</v>
      </c>
      <c r="R75" s="16">
        <f t="shared" si="48"/>
        <v>3.0078333333333331</v>
      </c>
      <c r="S75" s="4">
        <f t="shared" si="49"/>
        <v>46.813874882251902</v>
      </c>
      <c r="T75" s="5">
        <f t="shared" si="40"/>
        <v>10</v>
      </c>
      <c r="U75" s="14"/>
      <c r="V75" s="2">
        <v>1</v>
      </c>
      <c r="W75" s="20">
        <v>43.81</v>
      </c>
      <c r="X75" s="20">
        <v>1</v>
      </c>
      <c r="Y75" s="20">
        <v>43.65</v>
      </c>
      <c r="Z75" s="2">
        <v>0</v>
      </c>
      <c r="AA75" s="19">
        <v>0</v>
      </c>
      <c r="AB75" s="16">
        <f t="shared" si="50"/>
        <v>1.7288333333333334</v>
      </c>
      <c r="AC75" s="4">
        <f t="shared" si="51"/>
        <v>54.101995565410199</v>
      </c>
      <c r="AD75" s="5">
        <f t="shared" si="41"/>
        <v>13</v>
      </c>
      <c r="AE75" s="14"/>
      <c r="AF75" s="2">
        <v>5</v>
      </c>
      <c r="AG75" s="20">
        <v>58.91</v>
      </c>
      <c r="AH75" s="20">
        <v>5</v>
      </c>
      <c r="AI75" s="20">
        <v>58.93</v>
      </c>
      <c r="AJ75" s="2">
        <v>0</v>
      </c>
      <c r="AK75" s="19">
        <v>0</v>
      </c>
      <c r="AL75" s="16">
        <f t="shared" si="52"/>
        <v>5.9819999999999993</v>
      </c>
      <c r="AM75" s="4">
        <f t="shared" si="53"/>
        <v>61.294996099409346</v>
      </c>
      <c r="AN75" s="5">
        <f t="shared" si="42"/>
        <v>13</v>
      </c>
      <c r="AO75" s="14"/>
      <c r="AP75" s="2">
        <v>3</v>
      </c>
      <c r="AQ75" s="20">
        <v>5.72</v>
      </c>
      <c r="AR75" s="20">
        <v>3</v>
      </c>
      <c r="AS75" s="20">
        <v>6.57</v>
      </c>
      <c r="AT75" s="2">
        <v>0</v>
      </c>
      <c r="AU75" s="19">
        <v>0</v>
      </c>
      <c r="AV75" s="16">
        <f t="shared" si="54"/>
        <v>3.1024166666666666</v>
      </c>
      <c r="AW75" s="4">
        <f t="shared" si="43"/>
        <v>61.661607886325179</v>
      </c>
      <c r="AX75" s="5">
        <f t="shared" si="44"/>
        <v>14</v>
      </c>
      <c r="AY75" s="14"/>
      <c r="AZ75" s="14"/>
      <c r="BA75" s="14"/>
      <c r="BB75" s="14"/>
      <c r="BC75" s="14"/>
      <c r="BD75" s="14"/>
      <c r="BE75" s="14"/>
      <c r="BF75" s="14"/>
      <c r="BG75" s="15"/>
      <c r="BH75" s="33">
        <f t="shared" si="55"/>
        <v>251.58628690057233</v>
      </c>
      <c r="BI75" s="36">
        <f t="shared" si="45"/>
        <v>13</v>
      </c>
      <c r="BJ75" s="15"/>
    </row>
    <row r="76" spans="1:62" x14ac:dyDescent="0.2">
      <c r="A76" s="22" t="s">
        <v>9</v>
      </c>
      <c r="B76" s="2">
        <v>0</v>
      </c>
      <c r="C76" s="2">
        <v>37.44</v>
      </c>
      <c r="D76" s="2">
        <v>0</v>
      </c>
      <c r="E76" s="2">
        <v>37.9</v>
      </c>
      <c r="F76" s="2">
        <v>0</v>
      </c>
      <c r="G76" s="19">
        <v>0</v>
      </c>
      <c r="H76" s="16">
        <f t="shared" si="46"/>
        <v>0.62783333333333324</v>
      </c>
      <c r="I76" s="4">
        <f t="shared" si="47"/>
        <v>91.053889036368503</v>
      </c>
      <c r="J76" s="5">
        <f t="shared" si="39"/>
        <v>2</v>
      </c>
      <c r="K76" s="14"/>
      <c r="L76" s="2">
        <v>1</v>
      </c>
      <c r="M76" s="2">
        <v>53.59</v>
      </c>
      <c r="N76" s="2">
        <v>1</v>
      </c>
      <c r="O76" s="2">
        <v>53.47</v>
      </c>
      <c r="P76" s="2">
        <v>0</v>
      </c>
      <c r="Q76" s="19">
        <v>0</v>
      </c>
      <c r="R76" s="16">
        <f t="shared" si="48"/>
        <v>1.8921666666666668</v>
      </c>
      <c r="S76" s="4">
        <f t="shared" si="49"/>
        <v>74.416453800757509</v>
      </c>
      <c r="T76" s="5">
        <f t="shared" si="40"/>
        <v>4</v>
      </c>
      <c r="U76" s="14"/>
      <c r="V76" s="2">
        <v>0</v>
      </c>
      <c r="W76" s="2">
        <v>56.18</v>
      </c>
      <c r="X76" s="2">
        <v>0</v>
      </c>
      <c r="Y76" s="2">
        <v>56.06</v>
      </c>
      <c r="Z76" s="2">
        <v>0</v>
      </c>
      <c r="AA76" s="19">
        <v>0</v>
      </c>
      <c r="AB76" s="16">
        <f t="shared" si="50"/>
        <v>0.93533333333333335</v>
      </c>
      <c r="AC76" s="4">
        <f t="shared" si="51"/>
        <v>100</v>
      </c>
      <c r="AD76" s="5">
        <f t="shared" si="41"/>
        <v>1</v>
      </c>
      <c r="AE76" s="14"/>
      <c r="AF76" s="2">
        <v>4</v>
      </c>
      <c r="AG76" s="2">
        <v>30.66</v>
      </c>
      <c r="AH76" s="2">
        <v>4</v>
      </c>
      <c r="AI76" s="2">
        <v>30.44</v>
      </c>
      <c r="AJ76" s="2">
        <v>0</v>
      </c>
      <c r="AK76" s="19">
        <v>0</v>
      </c>
      <c r="AL76" s="16">
        <f t="shared" si="52"/>
        <v>4.5091666666666672</v>
      </c>
      <c r="AM76" s="4">
        <f t="shared" si="53"/>
        <v>81.315838107558676</v>
      </c>
      <c r="AN76" s="5">
        <f t="shared" si="42"/>
        <v>8</v>
      </c>
      <c r="AO76" s="14"/>
      <c r="AP76" s="2">
        <v>2</v>
      </c>
      <c r="AQ76" s="2">
        <v>4.97</v>
      </c>
      <c r="AR76" s="2">
        <v>2</v>
      </c>
      <c r="AS76" s="2">
        <v>5.13</v>
      </c>
      <c r="AT76" s="2">
        <v>0</v>
      </c>
      <c r="AU76" s="19">
        <v>0</v>
      </c>
      <c r="AV76" s="16">
        <f t="shared" si="54"/>
        <v>2.0841666666666665</v>
      </c>
      <c r="AW76" s="4">
        <f t="shared" si="43"/>
        <v>91.787285085965621</v>
      </c>
      <c r="AX76" s="5">
        <f t="shared" si="44"/>
        <v>4</v>
      </c>
      <c r="AY76" s="14"/>
      <c r="AZ76" s="14"/>
      <c r="BA76" s="14"/>
      <c r="BB76" s="14"/>
      <c r="BC76" s="14"/>
      <c r="BD76" s="14"/>
      <c r="BE76" s="14"/>
      <c r="BF76" s="14"/>
      <c r="BG76" s="15"/>
      <c r="BH76" s="33">
        <f t="shared" si="55"/>
        <v>438.57346603065031</v>
      </c>
      <c r="BI76" s="36">
        <f t="shared" si="45"/>
        <v>3</v>
      </c>
      <c r="BJ76" s="15"/>
    </row>
    <row r="77" spans="1:62" x14ac:dyDescent="0.2">
      <c r="A77" s="22" t="s">
        <v>10</v>
      </c>
      <c r="B77" s="2">
        <v>0</v>
      </c>
      <c r="C77" s="2">
        <v>46.82</v>
      </c>
      <c r="D77" s="2">
        <v>0</v>
      </c>
      <c r="E77" s="2">
        <v>47.19</v>
      </c>
      <c r="F77" s="2">
        <v>0</v>
      </c>
      <c r="G77" s="19">
        <v>0</v>
      </c>
      <c r="H77" s="16">
        <f t="shared" si="46"/>
        <v>0.78341666666666665</v>
      </c>
      <c r="I77" s="4">
        <f t="shared" si="47"/>
        <v>72.970960536113196</v>
      </c>
      <c r="J77" s="5">
        <f t="shared" si="39"/>
        <v>7</v>
      </c>
      <c r="K77" s="14"/>
      <c r="L77" s="2">
        <v>3</v>
      </c>
      <c r="M77" s="2">
        <v>9.5</v>
      </c>
      <c r="N77" s="2">
        <v>3</v>
      </c>
      <c r="O77" s="2">
        <v>9.06</v>
      </c>
      <c r="P77" s="2">
        <v>0</v>
      </c>
      <c r="Q77" s="19">
        <v>0</v>
      </c>
      <c r="R77" s="16">
        <f t="shared" si="48"/>
        <v>3.1546666666666665</v>
      </c>
      <c r="S77" s="4">
        <f t="shared" si="49"/>
        <v>44.634932375316993</v>
      </c>
      <c r="T77" s="5">
        <f t="shared" si="40"/>
        <v>11</v>
      </c>
      <c r="U77" s="14"/>
      <c r="V77" s="2">
        <v>1</v>
      </c>
      <c r="W77" s="2">
        <v>2.88</v>
      </c>
      <c r="X77" s="2">
        <v>1</v>
      </c>
      <c r="Y77" s="2">
        <v>3.89</v>
      </c>
      <c r="Z77" s="2">
        <v>0</v>
      </c>
      <c r="AA77" s="19">
        <v>0</v>
      </c>
      <c r="AB77" s="16">
        <f t="shared" si="50"/>
        <v>1.0564166666666668</v>
      </c>
      <c r="AC77" s="4">
        <f t="shared" si="51"/>
        <v>88.538297704504203</v>
      </c>
      <c r="AD77" s="5">
        <f t="shared" si="41"/>
        <v>5</v>
      </c>
      <c r="AE77" s="14"/>
      <c r="AF77" s="2">
        <v>8</v>
      </c>
      <c r="AG77" s="2">
        <v>40.53</v>
      </c>
      <c r="AH77" s="2">
        <v>8</v>
      </c>
      <c r="AI77" s="2">
        <v>40.69</v>
      </c>
      <c r="AJ77" s="2">
        <v>0</v>
      </c>
      <c r="AK77" s="19">
        <v>0</v>
      </c>
      <c r="AL77" s="16">
        <f t="shared" si="52"/>
        <v>8.6768333333333327</v>
      </c>
      <c r="AM77" s="4">
        <f t="shared" si="53"/>
        <v>42.258120281976922</v>
      </c>
      <c r="AN77" s="5">
        <f t="shared" si="42"/>
        <v>15</v>
      </c>
      <c r="AO77" s="14"/>
      <c r="AP77" s="2">
        <v>3</v>
      </c>
      <c r="AQ77" s="2">
        <v>2.2200000000000002</v>
      </c>
      <c r="AR77" s="2">
        <v>3</v>
      </c>
      <c r="AS77" s="2">
        <v>2.59</v>
      </c>
      <c r="AT77" s="2">
        <v>0</v>
      </c>
      <c r="AU77" s="19">
        <v>0</v>
      </c>
      <c r="AV77" s="16">
        <f t="shared" si="54"/>
        <v>3.0400833333333335</v>
      </c>
      <c r="AW77" s="4">
        <f t="shared" si="43"/>
        <v>62.925906636331241</v>
      </c>
      <c r="AX77" s="5">
        <f t="shared" si="44"/>
        <v>12</v>
      </c>
      <c r="AY77" s="14"/>
      <c r="AZ77" s="14"/>
      <c r="BA77" s="14"/>
      <c r="BB77" s="14"/>
      <c r="BC77" s="14"/>
      <c r="BD77" s="14"/>
      <c r="BE77" s="14"/>
      <c r="BF77" s="14"/>
      <c r="BG77" s="15"/>
      <c r="BH77" s="33">
        <f t="shared" si="55"/>
        <v>311.32821753424258</v>
      </c>
      <c r="BI77" s="36">
        <f t="shared" si="45"/>
        <v>10</v>
      </c>
      <c r="BJ77" s="15"/>
    </row>
    <row r="78" spans="1:62" x14ac:dyDescent="0.2">
      <c r="A78" s="22" t="s">
        <v>20</v>
      </c>
      <c r="B78" s="2">
        <v>0</v>
      </c>
      <c r="C78" s="2">
        <v>47.6</v>
      </c>
      <c r="D78" s="2">
        <v>0</v>
      </c>
      <c r="E78" s="2">
        <v>47.9</v>
      </c>
      <c r="F78" s="2">
        <v>0</v>
      </c>
      <c r="G78" s="19">
        <v>0</v>
      </c>
      <c r="H78" s="16">
        <f t="shared" si="46"/>
        <v>0.79583333333333339</v>
      </c>
      <c r="I78" s="4">
        <f t="shared" si="47"/>
        <v>71.832460732984302</v>
      </c>
      <c r="J78" s="5">
        <f t="shared" si="39"/>
        <v>8</v>
      </c>
      <c r="K78" s="14"/>
      <c r="L78" s="2">
        <v>1</v>
      </c>
      <c r="M78" s="2">
        <v>23.16</v>
      </c>
      <c r="N78" s="2">
        <v>1</v>
      </c>
      <c r="O78" s="2">
        <v>25.81</v>
      </c>
      <c r="P78" s="2">
        <v>0</v>
      </c>
      <c r="Q78" s="19">
        <v>0</v>
      </c>
      <c r="R78" s="16">
        <f t="shared" si="48"/>
        <v>1.4080833333333334</v>
      </c>
      <c r="S78" s="4">
        <f t="shared" si="49"/>
        <v>100</v>
      </c>
      <c r="T78" s="5">
        <f t="shared" si="40"/>
        <v>1</v>
      </c>
      <c r="U78" s="14"/>
      <c r="V78" s="2">
        <v>1</v>
      </c>
      <c r="W78" s="2">
        <v>9.2100000000000009</v>
      </c>
      <c r="X78" s="2">
        <v>1</v>
      </c>
      <c r="Y78" s="2">
        <v>9.31</v>
      </c>
      <c r="Z78" s="2">
        <v>0</v>
      </c>
      <c r="AA78" s="19">
        <v>0</v>
      </c>
      <c r="AB78" s="16">
        <f t="shared" si="50"/>
        <v>1.1543333333333332</v>
      </c>
      <c r="AC78" s="4">
        <f t="shared" si="51"/>
        <v>81.02801039561075</v>
      </c>
      <c r="AD78" s="5">
        <f t="shared" si="41"/>
        <v>7</v>
      </c>
      <c r="AE78" s="14"/>
      <c r="AF78" s="2">
        <v>4</v>
      </c>
      <c r="AG78" s="2">
        <v>6.38</v>
      </c>
      <c r="AH78" s="2">
        <v>4</v>
      </c>
      <c r="AI78" s="2">
        <v>6.31</v>
      </c>
      <c r="AJ78" s="2">
        <v>0</v>
      </c>
      <c r="AK78" s="19">
        <v>0</v>
      </c>
      <c r="AL78" s="16">
        <f t="shared" si="52"/>
        <v>4.1057500000000005</v>
      </c>
      <c r="AM78" s="4">
        <f t="shared" si="53"/>
        <v>89.305648582272823</v>
      </c>
      <c r="AN78" s="5">
        <f t="shared" si="42"/>
        <v>3</v>
      </c>
      <c r="AO78" s="14"/>
      <c r="AP78" s="2">
        <v>2</v>
      </c>
      <c r="AQ78" s="2">
        <v>13.03</v>
      </c>
      <c r="AR78" s="2">
        <v>2</v>
      </c>
      <c r="AS78" s="2">
        <v>13.31</v>
      </c>
      <c r="AT78" s="2">
        <v>0</v>
      </c>
      <c r="AU78" s="19">
        <v>0</v>
      </c>
      <c r="AV78" s="16">
        <f t="shared" si="54"/>
        <v>2.2195</v>
      </c>
      <c r="AW78" s="4">
        <f t="shared" si="43"/>
        <v>86.190583464744307</v>
      </c>
      <c r="AX78" s="5">
        <f t="shared" si="44"/>
        <v>8</v>
      </c>
      <c r="AY78" s="14"/>
      <c r="AZ78" s="14"/>
      <c r="BA78" s="14"/>
      <c r="BB78" s="14"/>
      <c r="BC78" s="14"/>
      <c r="BD78" s="14"/>
      <c r="BE78" s="14"/>
      <c r="BF78" s="14"/>
      <c r="BG78" s="15"/>
      <c r="BH78" s="33">
        <f t="shared" si="55"/>
        <v>428.35670317561215</v>
      </c>
      <c r="BI78" s="36">
        <f t="shared" si="45"/>
        <v>5</v>
      </c>
      <c r="BJ78" s="15"/>
    </row>
    <row r="79" spans="1:62" x14ac:dyDescent="0.2">
      <c r="A79" s="22" t="s">
        <v>12</v>
      </c>
      <c r="B79" s="2">
        <v>1</v>
      </c>
      <c r="C79" s="20">
        <v>37.29</v>
      </c>
      <c r="D79" s="20">
        <v>1</v>
      </c>
      <c r="E79" s="20">
        <v>36.43</v>
      </c>
      <c r="F79" s="2">
        <v>0</v>
      </c>
      <c r="G79" s="19">
        <v>0</v>
      </c>
      <c r="H79" s="16">
        <f t="shared" si="46"/>
        <v>1.6143333333333332</v>
      </c>
      <c r="I79" s="4">
        <f t="shared" si="47"/>
        <v>35.411934751187289</v>
      </c>
      <c r="J79" s="5">
        <f t="shared" si="39"/>
        <v>13</v>
      </c>
      <c r="K79" s="14"/>
      <c r="L79" s="2">
        <v>3</v>
      </c>
      <c r="M79" s="20">
        <v>47.28</v>
      </c>
      <c r="N79" s="20">
        <v>3</v>
      </c>
      <c r="O79" s="20">
        <v>47.19</v>
      </c>
      <c r="P79" s="2">
        <v>0</v>
      </c>
      <c r="Q79" s="19">
        <v>0</v>
      </c>
      <c r="R79" s="16">
        <f t="shared" si="48"/>
        <v>3.7872500000000002</v>
      </c>
      <c r="S79" s="4">
        <f t="shared" si="49"/>
        <v>37.179571808920279</v>
      </c>
      <c r="T79" s="5">
        <f t="shared" si="40"/>
        <v>14</v>
      </c>
      <c r="U79" s="14"/>
      <c r="V79" s="2">
        <v>1</v>
      </c>
      <c r="W79" s="20">
        <v>41.94</v>
      </c>
      <c r="X79" s="20">
        <v>1</v>
      </c>
      <c r="Y79" s="20">
        <v>41.72</v>
      </c>
      <c r="Z79" s="2">
        <v>0</v>
      </c>
      <c r="AA79" s="19">
        <v>0</v>
      </c>
      <c r="AB79" s="16">
        <f t="shared" si="50"/>
        <v>1.6971666666666665</v>
      </c>
      <c r="AC79" s="4">
        <f t="shared" si="51"/>
        <v>55.111460276932142</v>
      </c>
      <c r="AD79" s="5">
        <f t="shared" si="41"/>
        <v>12</v>
      </c>
      <c r="AE79" s="14"/>
      <c r="AF79" s="2">
        <v>5</v>
      </c>
      <c r="AG79" s="20">
        <v>57.72</v>
      </c>
      <c r="AH79" s="20">
        <v>5</v>
      </c>
      <c r="AI79" s="20">
        <v>57.5</v>
      </c>
      <c r="AJ79" s="2">
        <v>0</v>
      </c>
      <c r="AK79" s="19">
        <v>0</v>
      </c>
      <c r="AL79" s="16">
        <f t="shared" si="52"/>
        <v>5.9601666666666659</v>
      </c>
      <c r="AM79" s="4">
        <f t="shared" si="53"/>
        <v>61.519532451553381</v>
      </c>
      <c r="AN79" s="5">
        <f t="shared" si="42"/>
        <v>12</v>
      </c>
      <c r="AO79" s="14"/>
      <c r="AP79" s="2">
        <v>3</v>
      </c>
      <c r="AQ79" s="20">
        <v>15.91</v>
      </c>
      <c r="AR79" s="20">
        <v>3</v>
      </c>
      <c r="AS79" s="20">
        <v>16.63</v>
      </c>
      <c r="AT79" s="2">
        <v>0</v>
      </c>
      <c r="AU79" s="19">
        <v>0</v>
      </c>
      <c r="AV79" s="16">
        <f t="shared" si="54"/>
        <v>3.2711666666666668</v>
      </c>
      <c r="AW79" s="4">
        <f t="shared" si="43"/>
        <v>58.480664390890105</v>
      </c>
      <c r="AX79" s="5">
        <f t="shared" si="44"/>
        <v>15</v>
      </c>
      <c r="AY79" s="14"/>
      <c r="AZ79" s="14"/>
      <c r="BA79" s="14"/>
      <c r="BB79" s="14"/>
      <c r="BC79" s="14"/>
      <c r="BD79" s="14"/>
      <c r="BE79" s="14"/>
      <c r="BF79" s="14"/>
      <c r="BG79" s="15"/>
      <c r="BH79" s="33">
        <f t="shared" si="55"/>
        <v>247.7031636794832</v>
      </c>
      <c r="BI79" s="36">
        <f t="shared" si="45"/>
        <v>14</v>
      </c>
      <c r="BJ79" s="15"/>
    </row>
    <row r="80" spans="1:62" x14ac:dyDescent="0.2">
      <c r="A80" s="22" t="s">
        <v>15</v>
      </c>
      <c r="B80" s="2">
        <v>0</v>
      </c>
      <c r="C80" s="2">
        <v>39.57</v>
      </c>
      <c r="D80" s="2">
        <v>0</v>
      </c>
      <c r="E80" s="2">
        <v>39.450000000000003</v>
      </c>
      <c r="F80" s="2">
        <v>0</v>
      </c>
      <c r="G80" s="19">
        <v>0</v>
      </c>
      <c r="H80" s="16">
        <f t="shared" si="46"/>
        <v>0.65850000000000009</v>
      </c>
      <c r="I80" s="4">
        <f t="shared" si="47"/>
        <v>86.813464945583391</v>
      </c>
      <c r="J80" s="5">
        <f t="shared" si="39"/>
        <v>4</v>
      </c>
      <c r="K80" s="14"/>
      <c r="L80" s="2">
        <v>2</v>
      </c>
      <c r="M80" s="2">
        <v>21</v>
      </c>
      <c r="N80" s="2">
        <v>2</v>
      </c>
      <c r="O80" s="2">
        <v>22.19</v>
      </c>
      <c r="P80" s="2">
        <v>0</v>
      </c>
      <c r="Q80" s="19">
        <v>0</v>
      </c>
      <c r="R80" s="16">
        <f t="shared" si="48"/>
        <v>2.3599166666666669</v>
      </c>
      <c r="S80" s="4">
        <f t="shared" si="49"/>
        <v>59.666654896006207</v>
      </c>
      <c r="T80" s="5">
        <f t="shared" si="40"/>
        <v>7</v>
      </c>
      <c r="U80" s="14"/>
      <c r="V80" s="2">
        <v>1</v>
      </c>
      <c r="W80" s="2">
        <v>3.81</v>
      </c>
      <c r="X80" s="2">
        <v>1</v>
      </c>
      <c r="Y80" s="2">
        <v>3.63</v>
      </c>
      <c r="Z80" s="2">
        <v>0</v>
      </c>
      <c r="AA80" s="19">
        <v>0</v>
      </c>
      <c r="AB80" s="16">
        <f t="shared" si="50"/>
        <v>1.0619999999999998</v>
      </c>
      <c r="AC80" s="4">
        <f t="shared" si="51"/>
        <v>88.072818581293177</v>
      </c>
      <c r="AD80" s="5">
        <f t="shared" si="41"/>
        <v>6</v>
      </c>
      <c r="AE80" s="14"/>
      <c r="AF80" s="2">
        <v>3</v>
      </c>
      <c r="AG80" s="2">
        <v>40.03</v>
      </c>
      <c r="AH80" s="2">
        <v>3</v>
      </c>
      <c r="AI80" s="2">
        <v>39.97</v>
      </c>
      <c r="AJ80" s="2">
        <v>0</v>
      </c>
      <c r="AK80" s="19">
        <v>0</v>
      </c>
      <c r="AL80" s="16">
        <f t="shared" si="52"/>
        <v>3.666666666666667</v>
      </c>
      <c r="AM80" s="4">
        <f t="shared" si="53"/>
        <v>100</v>
      </c>
      <c r="AN80" s="5">
        <f t="shared" si="42"/>
        <v>1</v>
      </c>
      <c r="AO80" s="14"/>
      <c r="AP80" s="2">
        <v>1</v>
      </c>
      <c r="AQ80" s="2">
        <v>54.5</v>
      </c>
      <c r="AR80" s="2">
        <v>1</v>
      </c>
      <c r="AS80" s="2">
        <v>55.06</v>
      </c>
      <c r="AT80" s="2">
        <v>0</v>
      </c>
      <c r="AU80" s="19">
        <v>0</v>
      </c>
      <c r="AV80" s="16">
        <f t="shared" si="54"/>
        <v>1.913</v>
      </c>
      <c r="AW80" s="4">
        <f t="shared" si="43"/>
        <v>100</v>
      </c>
      <c r="AX80" s="5">
        <f t="shared" si="44"/>
        <v>1</v>
      </c>
      <c r="AY80" s="14"/>
      <c r="AZ80" s="14"/>
      <c r="BA80" s="14"/>
      <c r="BB80" s="14"/>
      <c r="BC80" s="14"/>
      <c r="BD80" s="14"/>
      <c r="BE80" s="14"/>
      <c r="BF80" s="14"/>
      <c r="BG80" s="15"/>
      <c r="BH80" s="33">
        <f t="shared" si="55"/>
        <v>434.55293842288279</v>
      </c>
      <c r="BI80" s="36">
        <f t="shared" si="45"/>
        <v>4</v>
      </c>
      <c r="BJ80" s="15"/>
    </row>
    <row r="81" spans="1:62" x14ac:dyDescent="0.2">
      <c r="A81" s="22" t="s">
        <v>21</v>
      </c>
      <c r="B81" s="2">
        <v>1</v>
      </c>
      <c r="C81" s="2">
        <v>45.22</v>
      </c>
      <c r="D81" s="2">
        <v>1</v>
      </c>
      <c r="E81" s="2">
        <v>45.34</v>
      </c>
      <c r="F81" s="2">
        <v>0</v>
      </c>
      <c r="G81" s="19">
        <v>0</v>
      </c>
      <c r="H81" s="16">
        <f t="shared" si="46"/>
        <v>1.7546666666666666</v>
      </c>
      <c r="I81" s="4">
        <f t="shared" si="47"/>
        <v>32.579787234042563</v>
      </c>
      <c r="J81" s="5">
        <f t="shared" si="39"/>
        <v>14</v>
      </c>
      <c r="K81" s="14"/>
      <c r="L81" s="2">
        <v>3</v>
      </c>
      <c r="M81" s="2">
        <v>15.78</v>
      </c>
      <c r="N81" s="2">
        <v>3</v>
      </c>
      <c r="O81" s="2">
        <v>15.69</v>
      </c>
      <c r="P81" s="2">
        <v>0</v>
      </c>
      <c r="Q81" s="19">
        <v>0</v>
      </c>
      <c r="R81" s="16">
        <f t="shared" si="48"/>
        <v>3.2622499999999999</v>
      </c>
      <c r="S81" s="4">
        <f t="shared" si="49"/>
        <v>43.162949906761696</v>
      </c>
      <c r="T81" s="5">
        <f t="shared" si="40"/>
        <v>12</v>
      </c>
      <c r="U81" s="14"/>
      <c r="V81" s="2">
        <v>1</v>
      </c>
      <c r="W81" s="2">
        <v>45.25</v>
      </c>
      <c r="X81" s="2">
        <v>1</v>
      </c>
      <c r="Y81" s="2">
        <v>44.87</v>
      </c>
      <c r="Z81" s="2">
        <v>0</v>
      </c>
      <c r="AA81" s="19">
        <v>0</v>
      </c>
      <c r="AB81" s="16">
        <f t="shared" si="50"/>
        <v>1.7509999999999999</v>
      </c>
      <c r="AC81" s="4">
        <f t="shared" si="51"/>
        <v>53.417094993337145</v>
      </c>
      <c r="AD81" s="5">
        <f t="shared" si="41"/>
        <v>14</v>
      </c>
      <c r="AE81" s="14"/>
      <c r="AF81" s="2">
        <v>5</v>
      </c>
      <c r="AG81" s="2">
        <v>34.57</v>
      </c>
      <c r="AH81" s="2">
        <v>5</v>
      </c>
      <c r="AI81" s="2">
        <v>34.54</v>
      </c>
      <c r="AJ81" s="2">
        <v>0</v>
      </c>
      <c r="AK81" s="19">
        <v>0</v>
      </c>
      <c r="AL81" s="16">
        <f t="shared" si="52"/>
        <v>5.5759166666666662</v>
      </c>
      <c r="AM81" s="4">
        <f t="shared" si="53"/>
        <v>65.758993289593647</v>
      </c>
      <c r="AN81" s="5">
        <f t="shared" si="42"/>
        <v>11</v>
      </c>
      <c r="AO81" s="14"/>
      <c r="AP81" s="2">
        <v>2</v>
      </c>
      <c r="AQ81" s="2">
        <v>48.1</v>
      </c>
      <c r="AR81" s="2">
        <v>2</v>
      </c>
      <c r="AS81" s="2">
        <v>48.66</v>
      </c>
      <c r="AT81" s="2">
        <v>0</v>
      </c>
      <c r="AU81" s="19">
        <v>0</v>
      </c>
      <c r="AV81" s="16">
        <f t="shared" si="54"/>
        <v>2.8063333333333333</v>
      </c>
      <c r="AW81" s="4">
        <f t="shared" si="43"/>
        <v>68.167240764936452</v>
      </c>
      <c r="AX81" s="5">
        <f t="shared" si="44"/>
        <v>10</v>
      </c>
      <c r="AY81" s="14"/>
      <c r="AZ81" s="14"/>
      <c r="BA81" s="14"/>
      <c r="BB81" s="14"/>
      <c r="BC81" s="14"/>
      <c r="BD81" s="14"/>
      <c r="BE81" s="14"/>
      <c r="BF81" s="14"/>
      <c r="BG81" s="15"/>
      <c r="BH81" s="33">
        <f t="shared" si="55"/>
        <v>263.08606618867145</v>
      </c>
      <c r="BI81" s="36">
        <f t="shared" si="45"/>
        <v>12</v>
      </c>
      <c r="BJ81" s="15"/>
    </row>
    <row r="82" spans="1:62" x14ac:dyDescent="0.2">
      <c r="A82" s="22" t="s">
        <v>16</v>
      </c>
      <c r="B82" s="2">
        <v>0</v>
      </c>
      <c r="C82" s="20">
        <v>49.16</v>
      </c>
      <c r="D82" s="20">
        <v>0</v>
      </c>
      <c r="E82" s="20">
        <v>49.28</v>
      </c>
      <c r="F82" s="2">
        <v>0</v>
      </c>
      <c r="G82" s="19">
        <v>0</v>
      </c>
      <c r="H82" s="16">
        <f t="shared" si="46"/>
        <v>0.82033333333333336</v>
      </c>
      <c r="I82" s="4">
        <f t="shared" si="47"/>
        <v>69.687119057293785</v>
      </c>
      <c r="J82" s="5">
        <f t="shared" si="39"/>
        <v>9</v>
      </c>
      <c r="K82" s="14"/>
      <c r="L82" s="2">
        <v>3</v>
      </c>
      <c r="M82" s="20">
        <v>17.43</v>
      </c>
      <c r="N82" s="20">
        <v>3</v>
      </c>
      <c r="O82" s="20">
        <v>19.59</v>
      </c>
      <c r="P82" s="2">
        <v>0</v>
      </c>
      <c r="Q82" s="19">
        <v>0</v>
      </c>
      <c r="R82" s="16">
        <f t="shared" si="48"/>
        <v>3.3085</v>
      </c>
      <c r="S82" s="4">
        <f t="shared" si="49"/>
        <v>42.559568787466631</v>
      </c>
      <c r="T82" s="5">
        <f t="shared" si="40"/>
        <v>13</v>
      </c>
      <c r="U82" s="14"/>
      <c r="V82" s="2">
        <v>1</v>
      </c>
      <c r="W82" s="20">
        <v>26.5</v>
      </c>
      <c r="X82" s="20">
        <v>1</v>
      </c>
      <c r="Y82" s="20">
        <v>26.22</v>
      </c>
      <c r="Z82" s="2">
        <v>0</v>
      </c>
      <c r="AA82" s="19">
        <v>0</v>
      </c>
      <c r="AB82" s="16">
        <f t="shared" si="50"/>
        <v>1.4393333333333334</v>
      </c>
      <c r="AC82" s="4">
        <f t="shared" si="51"/>
        <v>64.983788791106988</v>
      </c>
      <c r="AD82" s="5">
        <f t="shared" si="41"/>
        <v>9</v>
      </c>
      <c r="AE82" s="14"/>
      <c r="AF82" s="2">
        <v>4</v>
      </c>
      <c r="AG82" s="20">
        <v>11.78</v>
      </c>
      <c r="AH82" s="20">
        <v>4</v>
      </c>
      <c r="AI82" s="20">
        <v>11.59</v>
      </c>
      <c r="AJ82" s="2">
        <v>0</v>
      </c>
      <c r="AK82" s="19">
        <v>0</v>
      </c>
      <c r="AL82" s="16">
        <f t="shared" si="52"/>
        <v>4.19475</v>
      </c>
      <c r="AM82" s="4">
        <f t="shared" si="53"/>
        <v>87.410850865168769</v>
      </c>
      <c r="AN82" s="5">
        <f t="shared" si="42"/>
        <v>5</v>
      </c>
      <c r="AO82" s="14"/>
      <c r="AP82" s="2">
        <v>2</v>
      </c>
      <c r="AQ82" s="20">
        <v>13.08</v>
      </c>
      <c r="AR82" s="20">
        <v>2</v>
      </c>
      <c r="AS82" s="20">
        <v>13.09</v>
      </c>
      <c r="AT82" s="2">
        <v>0</v>
      </c>
      <c r="AU82" s="19">
        <v>0</v>
      </c>
      <c r="AV82" s="16">
        <f t="shared" si="54"/>
        <v>2.2180833333333334</v>
      </c>
      <c r="AW82" s="4">
        <f t="shared" si="43"/>
        <v>86.245632490513586</v>
      </c>
      <c r="AX82" s="5">
        <f t="shared" si="44"/>
        <v>7</v>
      </c>
      <c r="AY82" s="14"/>
      <c r="AZ82" s="14"/>
      <c r="BA82" s="14"/>
      <c r="BB82" s="14"/>
      <c r="BC82" s="14"/>
      <c r="BD82" s="14"/>
      <c r="BE82" s="14"/>
      <c r="BF82" s="14"/>
      <c r="BG82" s="15"/>
      <c r="BH82" s="33">
        <f t="shared" si="55"/>
        <v>350.88695999154976</v>
      </c>
      <c r="BI82" s="36">
        <f t="shared" si="45"/>
        <v>8</v>
      </c>
      <c r="BJ82" s="15"/>
    </row>
    <row r="83" spans="1:62" x14ac:dyDescent="0.2">
      <c r="A83" s="22" t="s">
        <v>23</v>
      </c>
      <c r="B83" s="2">
        <v>1</v>
      </c>
      <c r="C83" s="2">
        <v>2.5</v>
      </c>
      <c r="D83" s="2">
        <v>1</v>
      </c>
      <c r="E83" s="2">
        <v>2.4300000000000002</v>
      </c>
      <c r="F83" s="2">
        <v>0</v>
      </c>
      <c r="G83" s="19">
        <v>0</v>
      </c>
      <c r="H83" s="16">
        <f t="shared" si="46"/>
        <v>1.0410833333333334</v>
      </c>
      <c r="I83" s="4">
        <f t="shared" si="47"/>
        <v>54.910750020011214</v>
      </c>
      <c r="J83" s="5">
        <f t="shared" si="39"/>
        <v>11</v>
      </c>
      <c r="K83" s="14"/>
      <c r="L83" s="2">
        <v>2</v>
      </c>
      <c r="M83" s="2">
        <v>26.81</v>
      </c>
      <c r="N83" s="2">
        <v>2</v>
      </c>
      <c r="O83" s="2">
        <v>26.52</v>
      </c>
      <c r="P83" s="2">
        <v>0</v>
      </c>
      <c r="Q83" s="19">
        <v>0</v>
      </c>
      <c r="R83" s="16">
        <f t="shared" si="48"/>
        <v>2.4444166666666667</v>
      </c>
      <c r="S83" s="4">
        <f t="shared" si="49"/>
        <v>57.604063682541849</v>
      </c>
      <c r="T83" s="5">
        <f t="shared" si="40"/>
        <v>9</v>
      </c>
      <c r="U83" s="14"/>
      <c r="V83" s="2">
        <v>1</v>
      </c>
      <c r="W83" s="2">
        <v>29.4</v>
      </c>
      <c r="X83" s="2">
        <v>1</v>
      </c>
      <c r="Y83" s="2">
        <v>29.28</v>
      </c>
      <c r="Z83" s="2">
        <v>0</v>
      </c>
      <c r="AA83" s="19">
        <v>0</v>
      </c>
      <c r="AB83" s="16">
        <f t="shared" si="50"/>
        <v>1.4889999999999999</v>
      </c>
      <c r="AC83" s="4">
        <f t="shared" si="51"/>
        <v>62.816207745690619</v>
      </c>
      <c r="AD83" s="5">
        <f t="shared" si="41"/>
        <v>10</v>
      </c>
      <c r="AE83" s="14"/>
      <c r="AF83" s="2">
        <v>5</v>
      </c>
      <c r="AG83" s="2">
        <v>30.72</v>
      </c>
      <c r="AH83" s="2">
        <v>5</v>
      </c>
      <c r="AI83" s="2">
        <v>30.78</v>
      </c>
      <c r="AJ83" s="2">
        <v>0</v>
      </c>
      <c r="AK83" s="19">
        <v>0</v>
      </c>
      <c r="AL83" s="16">
        <f t="shared" si="52"/>
        <v>5.5125000000000002</v>
      </c>
      <c r="AM83" s="4">
        <f t="shared" si="53"/>
        <v>66.515495086923664</v>
      </c>
      <c r="AN83" s="5">
        <f t="shared" si="42"/>
        <v>10</v>
      </c>
      <c r="AO83" s="14"/>
      <c r="AP83" s="2">
        <v>3</v>
      </c>
      <c r="AQ83" s="2">
        <v>4.5599999999999996</v>
      </c>
      <c r="AR83" s="2">
        <v>3</v>
      </c>
      <c r="AS83" s="2">
        <v>4.4400000000000004</v>
      </c>
      <c r="AT83" s="2">
        <v>0</v>
      </c>
      <c r="AU83" s="19">
        <v>0</v>
      </c>
      <c r="AV83" s="16">
        <f t="shared" si="54"/>
        <v>3.0750000000000002</v>
      </c>
      <c r="AW83" s="4">
        <f t="shared" si="43"/>
        <v>62.211382113821131</v>
      </c>
      <c r="AX83" s="5">
        <f t="shared" si="44"/>
        <v>13</v>
      </c>
      <c r="AY83" s="14"/>
      <c r="AZ83" s="14"/>
      <c r="BA83" s="14"/>
      <c r="BB83" s="14"/>
      <c r="BC83" s="14"/>
      <c r="BD83" s="14"/>
      <c r="BE83" s="14"/>
      <c r="BF83" s="14"/>
      <c r="BG83" s="15"/>
      <c r="BH83" s="33">
        <f t="shared" si="55"/>
        <v>304.0578986489885</v>
      </c>
      <c r="BI83" s="36">
        <f t="shared" si="45"/>
        <v>11</v>
      </c>
      <c r="BJ83" s="15"/>
    </row>
    <row r="84" spans="1:62" x14ac:dyDescent="0.2">
      <c r="A84" s="22" t="s">
        <v>22</v>
      </c>
      <c r="B84" s="2">
        <v>1</v>
      </c>
      <c r="C84" s="2">
        <v>16.27</v>
      </c>
      <c r="D84" s="2">
        <v>1</v>
      </c>
      <c r="E84" s="2">
        <v>16.22</v>
      </c>
      <c r="F84" s="2">
        <v>0</v>
      </c>
      <c r="G84" s="19">
        <v>0</v>
      </c>
      <c r="H84" s="16">
        <f t="shared" si="46"/>
        <v>1.27075</v>
      </c>
      <c r="I84" s="4">
        <f t="shared" si="47"/>
        <v>44.986556495507905</v>
      </c>
      <c r="J84" s="5">
        <f t="shared" si="39"/>
        <v>12</v>
      </c>
      <c r="K84" s="14"/>
      <c r="L84" s="2">
        <v>4</v>
      </c>
      <c r="M84" s="2">
        <v>36.19</v>
      </c>
      <c r="N84" s="2">
        <v>4</v>
      </c>
      <c r="O84" s="2">
        <v>36.090000000000003</v>
      </c>
      <c r="P84" s="2">
        <v>0</v>
      </c>
      <c r="Q84" s="19">
        <v>0</v>
      </c>
      <c r="R84" s="16">
        <f t="shared" si="48"/>
        <v>4.6023333333333332</v>
      </c>
      <c r="S84" s="4">
        <f t="shared" si="49"/>
        <v>30.594988049540088</v>
      </c>
      <c r="T84" s="5">
        <f t="shared" si="40"/>
        <v>15</v>
      </c>
      <c r="U84" s="14"/>
      <c r="V84" s="2">
        <v>1</v>
      </c>
      <c r="W84" s="2">
        <v>30.13</v>
      </c>
      <c r="X84" s="2">
        <v>1</v>
      </c>
      <c r="Y84" s="2">
        <v>29.75</v>
      </c>
      <c r="Z84" s="2">
        <v>0</v>
      </c>
      <c r="AA84" s="19">
        <v>30</v>
      </c>
      <c r="AB84" s="16">
        <f t="shared" si="50"/>
        <v>1.9990000000000001</v>
      </c>
      <c r="AC84" s="4">
        <f t="shared" si="51"/>
        <v>46.790061697515419</v>
      </c>
      <c r="AD84" s="5">
        <f t="shared" si="41"/>
        <v>15</v>
      </c>
      <c r="AE84" s="14"/>
      <c r="AF84" s="2">
        <v>6</v>
      </c>
      <c r="AG84" s="2">
        <v>30.22</v>
      </c>
      <c r="AH84" s="2">
        <v>6</v>
      </c>
      <c r="AI84" s="2">
        <v>30.28</v>
      </c>
      <c r="AJ84" s="2">
        <v>0</v>
      </c>
      <c r="AK84" s="19">
        <v>0</v>
      </c>
      <c r="AL84" s="16">
        <f t="shared" si="52"/>
        <v>6.5041666666666664</v>
      </c>
      <c r="AM84" s="4">
        <f t="shared" si="53"/>
        <v>56.374119154388225</v>
      </c>
      <c r="AN84" s="5">
        <f t="shared" si="42"/>
        <v>14</v>
      </c>
      <c r="AO84" s="14"/>
      <c r="AP84" s="2">
        <v>2</v>
      </c>
      <c r="AQ84" s="2">
        <v>55.78</v>
      </c>
      <c r="AR84" s="2">
        <v>2</v>
      </c>
      <c r="AS84" s="2">
        <v>55.78</v>
      </c>
      <c r="AT84" s="2">
        <v>0</v>
      </c>
      <c r="AU84" s="19">
        <v>0</v>
      </c>
      <c r="AV84" s="16">
        <f t="shared" si="54"/>
        <v>2.9296666666666669</v>
      </c>
      <c r="AW84" s="4">
        <f t="shared" si="43"/>
        <v>65.297531004664918</v>
      </c>
      <c r="AX84" s="5">
        <f t="shared" si="44"/>
        <v>11</v>
      </c>
      <c r="AY84" s="14"/>
      <c r="AZ84" s="14"/>
      <c r="BA84" s="14"/>
      <c r="BB84" s="14"/>
      <c r="BC84" s="14"/>
      <c r="BD84" s="14"/>
      <c r="BE84" s="14"/>
      <c r="BF84" s="14"/>
      <c r="BG84" s="15"/>
      <c r="BH84" s="33">
        <f t="shared" si="55"/>
        <v>244.04325640161653</v>
      </c>
      <c r="BI84" s="36">
        <f t="shared" si="45"/>
        <v>15</v>
      </c>
      <c r="BJ84" s="15"/>
    </row>
    <row r="85" spans="1:62" x14ac:dyDescent="0.2">
      <c r="A85" s="22" t="s">
        <v>13</v>
      </c>
      <c r="B85" s="2">
        <v>0</v>
      </c>
      <c r="C85" s="2">
        <v>38.28</v>
      </c>
      <c r="D85" s="2">
        <v>0</v>
      </c>
      <c r="E85" s="2">
        <v>38.19</v>
      </c>
      <c r="F85" s="2">
        <v>0</v>
      </c>
      <c r="G85" s="19">
        <v>0</v>
      </c>
      <c r="H85" s="16">
        <f t="shared" si="46"/>
        <v>0.63724999999999998</v>
      </c>
      <c r="I85" s="4">
        <f t="shared" si="47"/>
        <v>89.70838237217211</v>
      </c>
      <c r="J85" s="5">
        <f t="shared" si="39"/>
        <v>3</v>
      </c>
      <c r="K85" s="14"/>
      <c r="L85" s="2">
        <v>1</v>
      </c>
      <c r="M85" s="2">
        <v>31.66</v>
      </c>
      <c r="N85" s="2">
        <v>1</v>
      </c>
      <c r="O85" s="2">
        <v>31.69</v>
      </c>
      <c r="P85" s="2">
        <v>0</v>
      </c>
      <c r="Q85" s="19">
        <v>0</v>
      </c>
      <c r="R85" s="16">
        <f t="shared" si="48"/>
        <v>1.5279166666666666</v>
      </c>
      <c r="S85" s="4">
        <f t="shared" si="49"/>
        <v>92.157076629397338</v>
      </c>
      <c r="T85" s="5">
        <f t="shared" si="40"/>
        <v>2</v>
      </c>
      <c r="U85" s="14"/>
      <c r="V85" s="2">
        <v>1</v>
      </c>
      <c r="W85" s="2">
        <v>0.69</v>
      </c>
      <c r="X85" s="2">
        <v>1</v>
      </c>
      <c r="Y85" s="2">
        <v>0.5</v>
      </c>
      <c r="Z85" s="2">
        <v>0</v>
      </c>
      <c r="AA85" s="19">
        <v>0</v>
      </c>
      <c r="AB85" s="16">
        <f t="shared" si="50"/>
        <v>1.0099166666666668</v>
      </c>
      <c r="AC85" s="4">
        <f t="shared" si="51"/>
        <v>92.614902219655079</v>
      </c>
      <c r="AD85" s="5">
        <f t="shared" si="41"/>
        <v>3</v>
      </c>
      <c r="AE85" s="14"/>
      <c r="AF85" s="2">
        <v>4</v>
      </c>
      <c r="AG85" s="2">
        <v>15.97</v>
      </c>
      <c r="AH85" s="2">
        <v>4</v>
      </c>
      <c r="AI85" s="2">
        <v>16.100000000000001</v>
      </c>
      <c r="AJ85" s="2">
        <v>0</v>
      </c>
      <c r="AK85" s="19">
        <v>0</v>
      </c>
      <c r="AL85" s="16">
        <f t="shared" si="52"/>
        <v>4.2672500000000007</v>
      </c>
      <c r="AM85" s="4">
        <f t="shared" si="53"/>
        <v>85.925752338547454</v>
      </c>
      <c r="AN85" s="5">
        <f t="shared" si="42"/>
        <v>7</v>
      </c>
      <c r="AO85" s="14"/>
      <c r="AP85" s="2">
        <v>2</v>
      </c>
      <c r="AQ85" s="2">
        <v>11.47</v>
      </c>
      <c r="AR85" s="2">
        <v>2</v>
      </c>
      <c r="AS85" s="2">
        <v>11.47</v>
      </c>
      <c r="AT85" s="2">
        <v>0</v>
      </c>
      <c r="AU85" s="19">
        <v>0</v>
      </c>
      <c r="AV85" s="16">
        <f t="shared" si="54"/>
        <v>2.1911666666666667</v>
      </c>
      <c r="AW85" s="4">
        <f t="shared" si="43"/>
        <v>87.305088613371879</v>
      </c>
      <c r="AX85" s="5">
        <f t="shared" si="44"/>
        <v>5</v>
      </c>
      <c r="AY85" s="14"/>
      <c r="AZ85" s="14"/>
      <c r="BA85" s="14"/>
      <c r="BB85" s="14"/>
      <c r="BC85" s="14"/>
      <c r="BD85" s="14"/>
      <c r="BE85" s="14"/>
      <c r="BF85" s="14"/>
      <c r="BG85" s="15"/>
      <c r="BH85" s="33">
        <f t="shared" si="55"/>
        <v>447.71120217314382</v>
      </c>
      <c r="BI85" s="36">
        <f t="shared" si="45"/>
        <v>2</v>
      </c>
      <c r="BJ85" s="15"/>
    </row>
    <row r="86" spans="1:62" x14ac:dyDescent="0.2">
      <c r="A86" s="22" t="s">
        <v>18</v>
      </c>
      <c r="B86" s="2">
        <v>2</v>
      </c>
      <c r="C86" s="20">
        <v>21</v>
      </c>
      <c r="D86" s="20">
        <v>2</v>
      </c>
      <c r="E86" s="20">
        <v>21.16</v>
      </c>
      <c r="F86" s="2">
        <v>0</v>
      </c>
      <c r="G86" s="19">
        <v>0</v>
      </c>
      <c r="H86" s="16">
        <f t="shared" si="46"/>
        <v>2.3513333333333337</v>
      </c>
      <c r="I86" s="4">
        <f t="shared" si="47"/>
        <v>24.312446838673093</v>
      </c>
      <c r="J86" s="5">
        <f t="shared" si="39"/>
        <v>16</v>
      </c>
      <c r="K86" s="14"/>
      <c r="L86" s="2">
        <v>4</v>
      </c>
      <c r="M86" s="20">
        <v>55.85</v>
      </c>
      <c r="N86" s="20">
        <v>4</v>
      </c>
      <c r="O86" s="20">
        <v>56.1</v>
      </c>
      <c r="P86" s="2">
        <v>0</v>
      </c>
      <c r="Q86" s="19">
        <v>0</v>
      </c>
      <c r="R86" s="16">
        <f t="shared" si="48"/>
        <v>4.9329166666666673</v>
      </c>
      <c r="S86" s="4">
        <f t="shared" si="49"/>
        <v>28.544640594644815</v>
      </c>
      <c r="T86" s="5">
        <f t="shared" si="40"/>
        <v>16</v>
      </c>
      <c r="U86" s="14"/>
      <c r="V86" s="2">
        <v>2</v>
      </c>
      <c r="W86" s="20">
        <v>48.6</v>
      </c>
      <c r="X86" s="20">
        <v>2</v>
      </c>
      <c r="Y86" s="20">
        <v>48.32</v>
      </c>
      <c r="Z86" s="2">
        <v>0</v>
      </c>
      <c r="AA86" s="19">
        <v>0</v>
      </c>
      <c r="AB86" s="16">
        <f t="shared" si="50"/>
        <v>2.807666666666667</v>
      </c>
      <c r="AC86" s="4">
        <f t="shared" si="51"/>
        <v>33.313546242431435</v>
      </c>
      <c r="AD86" s="5">
        <f t="shared" si="41"/>
        <v>16</v>
      </c>
      <c r="AE86" s="14"/>
      <c r="AF86" s="2">
        <v>16</v>
      </c>
      <c r="AG86" s="20">
        <v>34.619999999999997</v>
      </c>
      <c r="AH86" s="20">
        <v>16</v>
      </c>
      <c r="AI86" s="20">
        <v>34.619999999999997</v>
      </c>
      <c r="AJ86" s="2">
        <v>0</v>
      </c>
      <c r="AK86" s="19">
        <v>0</v>
      </c>
      <c r="AL86" s="16">
        <f t="shared" si="52"/>
        <v>16.576999999999998</v>
      </c>
      <c r="AM86" s="4">
        <f t="shared" si="53"/>
        <v>22.119000221190007</v>
      </c>
      <c r="AN86" s="5">
        <f t="shared" si="42"/>
        <v>16</v>
      </c>
      <c r="AO86" s="14"/>
      <c r="AP86" s="2">
        <v>5</v>
      </c>
      <c r="AQ86" s="20">
        <v>10.87</v>
      </c>
      <c r="AR86" s="20">
        <v>5</v>
      </c>
      <c r="AS86" s="20">
        <v>10.87</v>
      </c>
      <c r="AT86" s="2">
        <v>0</v>
      </c>
      <c r="AU86" s="19">
        <v>0</v>
      </c>
      <c r="AV86" s="16">
        <f t="shared" si="54"/>
        <v>5.1811666666666669</v>
      </c>
      <c r="AW86" s="4">
        <f t="shared" si="43"/>
        <v>36.922186122816605</v>
      </c>
      <c r="AX86" s="5">
        <f t="shared" si="44"/>
        <v>16</v>
      </c>
      <c r="AY86" s="14"/>
      <c r="AZ86" s="14"/>
      <c r="BA86" s="14"/>
      <c r="BB86" s="14"/>
      <c r="BC86" s="14"/>
      <c r="BD86" s="14"/>
      <c r="BE86" s="14"/>
      <c r="BF86" s="14"/>
      <c r="BG86" s="15"/>
      <c r="BH86" s="33">
        <f t="shared" si="55"/>
        <v>145.21182001975595</v>
      </c>
      <c r="BI86" s="36">
        <f t="shared" si="45"/>
        <v>16</v>
      </c>
      <c r="BJ86" s="15"/>
    </row>
    <row r="87" spans="1:62" x14ac:dyDescent="0.2">
      <c r="A87" s="14"/>
      <c r="B87" s="14"/>
      <c r="C87" s="14"/>
      <c r="D87" s="14"/>
      <c r="E87" s="14"/>
      <c r="F87" s="14"/>
      <c r="G87" t="s">
        <v>36</v>
      </c>
      <c r="H87" s="13">
        <f>MIN(H71:H86)</f>
        <v>0.57166666666666677</v>
      </c>
      <c r="I87" s="14"/>
      <c r="J87" s="14"/>
      <c r="K87" s="14"/>
      <c r="L87" s="14"/>
      <c r="M87" s="14"/>
      <c r="N87" s="14"/>
      <c r="O87" s="14"/>
      <c r="P87" s="14"/>
      <c r="Q87" t="s">
        <v>36</v>
      </c>
      <c r="R87" s="13">
        <f>MIN(R71:R86)</f>
        <v>1.4080833333333334</v>
      </c>
      <c r="S87" s="14"/>
      <c r="T87" s="14"/>
      <c r="U87" s="14"/>
      <c r="V87" s="14"/>
      <c r="W87" s="14"/>
      <c r="X87" s="14"/>
      <c r="Y87" s="14"/>
      <c r="Z87" s="14"/>
      <c r="AA87" t="s">
        <v>36</v>
      </c>
      <c r="AB87" s="13">
        <f>MIN(AB71:AB86)</f>
        <v>0.93533333333333335</v>
      </c>
      <c r="AC87" s="14"/>
      <c r="AD87" s="14"/>
      <c r="AE87" s="14"/>
      <c r="AF87" s="14"/>
      <c r="AG87" s="14"/>
      <c r="AH87" s="14"/>
      <c r="AI87" s="14"/>
      <c r="AJ87" s="14"/>
      <c r="AK87" t="s">
        <v>36</v>
      </c>
      <c r="AL87" s="13">
        <f>MIN(AL71:AL86)</f>
        <v>3.666666666666667</v>
      </c>
      <c r="AM87" s="14"/>
      <c r="AN87" s="14"/>
      <c r="AO87" s="14"/>
      <c r="AP87" s="14"/>
      <c r="AQ87" s="14"/>
      <c r="AR87" s="14"/>
      <c r="AS87" s="14"/>
      <c r="AT87" s="14"/>
      <c r="AU87" t="s">
        <v>36</v>
      </c>
      <c r="AV87" s="13">
        <f>MIN(AV71:AV86)</f>
        <v>1.913</v>
      </c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5"/>
      <c r="BH87" s="14"/>
      <c r="BI87" s="14"/>
      <c r="BJ87" s="15"/>
    </row>
    <row r="88" spans="1:62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</row>
    <row r="89" spans="1:62" ht="25" thickBot="1" x14ac:dyDescent="0.35">
      <c r="A89" s="30" t="s">
        <v>61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5"/>
      <c r="BH89" s="63" t="s">
        <v>65</v>
      </c>
      <c r="BI89" s="63"/>
      <c r="BJ89" s="15"/>
    </row>
    <row r="90" spans="1:62" ht="16" thickBot="1" x14ac:dyDescent="0.25">
      <c r="A90" s="28"/>
      <c r="B90" s="59" t="s">
        <v>48</v>
      </c>
      <c r="C90" s="60"/>
      <c r="D90" s="60"/>
      <c r="E90" s="60"/>
      <c r="F90" s="60"/>
      <c r="G90" s="60"/>
      <c r="H90" s="60"/>
      <c r="I90" s="60"/>
      <c r="J90" s="61"/>
      <c r="K90" s="14"/>
      <c r="L90" s="59" t="s">
        <v>47</v>
      </c>
      <c r="M90" s="60"/>
      <c r="N90" s="60"/>
      <c r="O90" s="60"/>
      <c r="P90" s="60"/>
      <c r="Q90" s="60"/>
      <c r="R90" s="60"/>
      <c r="S90" s="60"/>
      <c r="T90" s="61"/>
      <c r="U90" s="14"/>
      <c r="V90" s="59" t="s">
        <v>62</v>
      </c>
      <c r="W90" s="60"/>
      <c r="X90" s="60"/>
      <c r="Y90" s="60"/>
      <c r="Z90" s="60"/>
      <c r="AA90" s="60"/>
      <c r="AB90" s="60"/>
      <c r="AC90" s="60"/>
      <c r="AD90" s="61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5"/>
      <c r="BH90" s="14"/>
      <c r="BI90" s="14"/>
      <c r="BJ90" s="15"/>
    </row>
    <row r="91" spans="1:62" x14ac:dyDescent="0.2">
      <c r="A91" s="55" t="s">
        <v>0</v>
      </c>
      <c r="B91" s="57" t="s">
        <v>1</v>
      </c>
      <c r="C91" s="58"/>
      <c r="D91" s="57" t="s">
        <v>2</v>
      </c>
      <c r="E91" s="58"/>
      <c r="F91" s="57" t="s">
        <v>37</v>
      </c>
      <c r="G91" s="58"/>
      <c r="H91" s="1" t="s">
        <v>3</v>
      </c>
      <c r="I91" s="6" t="s">
        <v>34</v>
      </c>
      <c r="J91" s="7" t="s">
        <v>34</v>
      </c>
      <c r="K91" s="14"/>
      <c r="L91" s="57" t="s">
        <v>1</v>
      </c>
      <c r="M91" s="58"/>
      <c r="N91" s="57" t="s">
        <v>2</v>
      </c>
      <c r="O91" s="58"/>
      <c r="P91" s="57" t="s">
        <v>37</v>
      </c>
      <c r="Q91" s="58"/>
      <c r="R91" s="1" t="s">
        <v>3</v>
      </c>
      <c r="S91" s="6" t="s">
        <v>34</v>
      </c>
      <c r="T91" s="7" t="s">
        <v>34</v>
      </c>
      <c r="U91" s="14"/>
      <c r="V91" s="57" t="s">
        <v>1</v>
      </c>
      <c r="W91" s="58"/>
      <c r="X91" s="57" t="s">
        <v>2</v>
      </c>
      <c r="Y91" s="58"/>
      <c r="Z91" s="57" t="s">
        <v>37</v>
      </c>
      <c r="AA91" s="58"/>
      <c r="AB91" s="1" t="s">
        <v>3</v>
      </c>
      <c r="AC91" s="6" t="s">
        <v>34</v>
      </c>
      <c r="AD91" s="7" t="s">
        <v>34</v>
      </c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5"/>
      <c r="BH91" s="31" t="s">
        <v>6</v>
      </c>
      <c r="BI91" s="34" t="s">
        <v>46</v>
      </c>
      <c r="BJ91" s="15"/>
    </row>
    <row r="92" spans="1:62" ht="16" thickBot="1" x14ac:dyDescent="0.25">
      <c r="A92" s="56"/>
      <c r="B92" s="11" t="s">
        <v>4</v>
      </c>
      <c r="C92" s="12" t="s">
        <v>5</v>
      </c>
      <c r="D92" s="11" t="s">
        <v>4</v>
      </c>
      <c r="E92" s="12" t="s">
        <v>5</v>
      </c>
      <c r="F92" s="11" t="s">
        <v>4</v>
      </c>
      <c r="G92" s="12" t="s">
        <v>5</v>
      </c>
      <c r="H92" s="10" t="s">
        <v>6</v>
      </c>
      <c r="I92" s="8" t="s">
        <v>33</v>
      </c>
      <c r="J92" s="9" t="s">
        <v>35</v>
      </c>
      <c r="K92" s="14"/>
      <c r="L92" s="11" t="s">
        <v>4</v>
      </c>
      <c r="M92" s="12" t="s">
        <v>5</v>
      </c>
      <c r="N92" s="11" t="s">
        <v>4</v>
      </c>
      <c r="O92" s="12" t="s">
        <v>5</v>
      </c>
      <c r="P92" s="11" t="s">
        <v>4</v>
      </c>
      <c r="Q92" s="12" t="s">
        <v>5</v>
      </c>
      <c r="R92" s="10" t="s">
        <v>6</v>
      </c>
      <c r="S92" s="8" t="s">
        <v>33</v>
      </c>
      <c r="T92" s="9" t="s">
        <v>35</v>
      </c>
      <c r="U92" s="14"/>
      <c r="V92" s="11" t="s">
        <v>4</v>
      </c>
      <c r="W92" s="12" t="s">
        <v>5</v>
      </c>
      <c r="X92" s="11" t="s">
        <v>4</v>
      </c>
      <c r="Y92" s="12" t="s">
        <v>5</v>
      </c>
      <c r="Z92" s="11" t="s">
        <v>4</v>
      </c>
      <c r="AA92" s="12" t="s">
        <v>5</v>
      </c>
      <c r="AB92" s="10" t="s">
        <v>6</v>
      </c>
      <c r="AC92" s="8" t="s">
        <v>33</v>
      </c>
      <c r="AD92" s="9" t="s">
        <v>35</v>
      </c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5"/>
      <c r="BH92" s="32" t="s">
        <v>33</v>
      </c>
      <c r="BI92" s="35" t="s">
        <v>35</v>
      </c>
      <c r="BJ92" s="15"/>
    </row>
    <row r="93" spans="1:62" x14ac:dyDescent="0.2">
      <c r="A93" s="29" t="s">
        <v>7</v>
      </c>
      <c r="B93" s="17">
        <v>4</v>
      </c>
      <c r="C93" s="17">
        <v>41.19</v>
      </c>
      <c r="D93" s="17">
        <v>4</v>
      </c>
      <c r="E93" s="17">
        <v>41.19</v>
      </c>
      <c r="F93" s="17">
        <v>0</v>
      </c>
      <c r="G93" s="18">
        <v>0</v>
      </c>
      <c r="H93" s="16">
        <f>(((B93+(C93/60))+(D93+(E93/60)))/2)+(F93+(G93/60))</f>
        <v>4.6864999999999997</v>
      </c>
      <c r="I93" s="4">
        <f>H$109/H93*100</f>
        <v>100</v>
      </c>
      <c r="J93" s="5">
        <f t="shared" ref="J93:J108" si="56">RANK(I93,I$93:I$108)</f>
        <v>1</v>
      </c>
      <c r="K93" s="14"/>
      <c r="L93" s="17">
        <v>2</v>
      </c>
      <c r="M93" s="17">
        <v>41.59</v>
      </c>
      <c r="N93" s="17">
        <v>2</v>
      </c>
      <c r="O93" s="17">
        <v>41.75</v>
      </c>
      <c r="P93" s="17">
        <v>0</v>
      </c>
      <c r="Q93" s="18">
        <v>0</v>
      </c>
      <c r="R93" s="16">
        <f>(((L93+(M93/60))+(N93+(O93/60)))/2)+(P93+(Q93/60))</f>
        <v>2.6944999999999997</v>
      </c>
      <c r="S93" s="4">
        <f>R$109/R93*100</f>
        <v>100</v>
      </c>
      <c r="T93" s="5">
        <f t="shared" ref="T93:T108" si="57">RANK(S93,S$93:S$108)</f>
        <v>1</v>
      </c>
      <c r="U93" s="14"/>
      <c r="V93" s="17">
        <v>4</v>
      </c>
      <c r="W93" s="17">
        <v>9.5</v>
      </c>
      <c r="X93" s="17">
        <v>4</v>
      </c>
      <c r="Y93" s="17">
        <v>9.5299999999999994</v>
      </c>
      <c r="Z93" s="17">
        <v>0</v>
      </c>
      <c r="AA93" s="18">
        <v>0</v>
      </c>
      <c r="AB93" s="16">
        <f>(((V93+(W93/60))+(X93+(Y93/60)))/2)+(Z93+(AA93/60))</f>
        <v>4.1585833333333326</v>
      </c>
      <c r="AC93" s="4">
        <f>AB$109/AB93*100</f>
        <v>98.382862753742273</v>
      </c>
      <c r="AD93" s="5">
        <f t="shared" ref="AD93:AD108" si="58">RANK(AC93,AC$93:AC$108)</f>
        <v>2</v>
      </c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5"/>
      <c r="BH93" s="42">
        <f>I93+S93+AC93</f>
        <v>298.3828627537423</v>
      </c>
      <c r="BI93" s="36">
        <f t="shared" ref="BI93:BI108" si="59">RANK(BH93,BH$93:BH$108)</f>
        <v>1</v>
      </c>
      <c r="BJ93" s="15"/>
    </row>
    <row r="94" spans="1:62" x14ac:dyDescent="0.2">
      <c r="A94" s="22" t="s">
        <v>8</v>
      </c>
      <c r="B94" s="2">
        <v>4</v>
      </c>
      <c r="C94" s="2">
        <v>56.88</v>
      </c>
      <c r="D94" s="2">
        <v>4</v>
      </c>
      <c r="E94" s="2">
        <v>56.22</v>
      </c>
      <c r="F94" s="2">
        <v>0</v>
      </c>
      <c r="G94" s="19">
        <v>0</v>
      </c>
      <c r="H94" s="16">
        <f t="shared" ref="H94:H108" si="60">(((B94+(C94/60))+(D94+(E94/60)))/2)+(F94+(G94/60))</f>
        <v>4.9425000000000008</v>
      </c>
      <c r="I94" s="4">
        <f t="shared" ref="I94:I108" si="61">H$109/H94*100</f>
        <v>94.820435002529052</v>
      </c>
      <c r="J94" s="5">
        <f t="shared" si="56"/>
        <v>4</v>
      </c>
      <c r="K94" s="14"/>
      <c r="L94" s="2">
        <v>3</v>
      </c>
      <c r="M94" s="2">
        <v>15.91</v>
      </c>
      <c r="N94" s="2">
        <v>3</v>
      </c>
      <c r="O94" s="2">
        <v>16</v>
      </c>
      <c r="P94" s="2">
        <v>0</v>
      </c>
      <c r="Q94" s="19">
        <v>0</v>
      </c>
      <c r="R94" s="16">
        <f t="shared" ref="R94:R108" si="62">(((L94+(M94/60))+(N94+(O94/60)))/2)+(P94+(Q94/60))</f>
        <v>3.2659166666666666</v>
      </c>
      <c r="S94" s="4">
        <f t="shared" ref="S94:S108" si="63">R$109/R94*100</f>
        <v>82.503636038886469</v>
      </c>
      <c r="T94" s="5">
        <f t="shared" si="57"/>
        <v>6</v>
      </c>
      <c r="U94" s="14"/>
      <c r="V94" s="2">
        <v>4</v>
      </c>
      <c r="W94" s="2">
        <v>17.66</v>
      </c>
      <c r="X94" s="2">
        <v>4</v>
      </c>
      <c r="Y94" s="2">
        <v>17.690000000000001</v>
      </c>
      <c r="Z94" s="2">
        <v>0</v>
      </c>
      <c r="AA94" s="19">
        <v>0</v>
      </c>
      <c r="AB94" s="16">
        <f t="shared" ref="AB94:AB108" si="64">(((V94+(W94/60))+(X94+(Y94/60)))/2)+(Z94+(AA94/60))</f>
        <v>4.2945833333333336</v>
      </c>
      <c r="AC94" s="4">
        <f t="shared" ref="AC94:AC108" si="65">AB$109/AB94*100</f>
        <v>95.267294071989895</v>
      </c>
      <c r="AD94" s="5">
        <f t="shared" si="58"/>
        <v>5</v>
      </c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5"/>
      <c r="BH94" s="33">
        <f t="shared" ref="BH94:BH108" si="66">I94+S94+AC94</f>
        <v>272.5913651134054</v>
      </c>
      <c r="BI94" s="36">
        <f t="shared" si="59"/>
        <v>3</v>
      </c>
      <c r="BJ94" s="15"/>
    </row>
    <row r="95" spans="1:62" x14ac:dyDescent="0.2">
      <c r="A95" s="22" t="s">
        <v>17</v>
      </c>
      <c r="B95" s="2">
        <v>5</v>
      </c>
      <c r="C95" s="2">
        <v>22.22</v>
      </c>
      <c r="D95" s="2">
        <v>5</v>
      </c>
      <c r="E95" s="2">
        <v>22.16</v>
      </c>
      <c r="F95" s="2">
        <v>0</v>
      </c>
      <c r="G95" s="19">
        <v>0</v>
      </c>
      <c r="H95" s="16">
        <f t="shared" si="60"/>
        <v>5.3698333333333332</v>
      </c>
      <c r="I95" s="4">
        <f t="shared" si="61"/>
        <v>87.274589527918295</v>
      </c>
      <c r="J95" s="5">
        <f t="shared" si="56"/>
        <v>7</v>
      </c>
      <c r="K95" s="14"/>
      <c r="L95" s="2">
        <v>3</v>
      </c>
      <c r="M95" s="2">
        <v>17.399999999999999</v>
      </c>
      <c r="N95" s="2">
        <v>3</v>
      </c>
      <c r="O95" s="2">
        <v>17.43</v>
      </c>
      <c r="P95" s="2">
        <v>0</v>
      </c>
      <c r="Q95" s="19">
        <v>0</v>
      </c>
      <c r="R95" s="16">
        <f t="shared" si="62"/>
        <v>3.2902499999999999</v>
      </c>
      <c r="S95" s="4">
        <f t="shared" si="63"/>
        <v>81.89347314033887</v>
      </c>
      <c r="T95" s="5">
        <f t="shared" si="57"/>
        <v>7</v>
      </c>
      <c r="U95" s="14"/>
      <c r="V95" s="2">
        <v>4</v>
      </c>
      <c r="W95" s="2">
        <v>13.22</v>
      </c>
      <c r="X95" s="2">
        <v>4</v>
      </c>
      <c r="Y95" s="2">
        <v>13.16</v>
      </c>
      <c r="Z95" s="2">
        <v>0</v>
      </c>
      <c r="AA95" s="19">
        <v>0</v>
      </c>
      <c r="AB95" s="16">
        <f t="shared" si="64"/>
        <v>4.2198333333333338</v>
      </c>
      <c r="AC95" s="4">
        <f t="shared" si="65"/>
        <v>96.954856036968266</v>
      </c>
      <c r="AD95" s="5">
        <f t="shared" si="58"/>
        <v>4</v>
      </c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5"/>
      <c r="BH95" s="33">
        <f t="shared" si="66"/>
        <v>266.1229187052254</v>
      </c>
      <c r="BI95" s="36">
        <f t="shared" si="59"/>
        <v>7</v>
      </c>
      <c r="BJ95" s="15"/>
    </row>
    <row r="96" spans="1:62" x14ac:dyDescent="0.2">
      <c r="A96" s="22" t="s">
        <v>14</v>
      </c>
      <c r="B96" s="2">
        <v>5</v>
      </c>
      <c r="C96" s="2">
        <v>44.07</v>
      </c>
      <c r="D96" s="2">
        <v>5</v>
      </c>
      <c r="E96" s="2">
        <v>43.97</v>
      </c>
      <c r="F96" s="2">
        <v>0</v>
      </c>
      <c r="G96" s="19">
        <v>0</v>
      </c>
      <c r="H96" s="16">
        <f t="shared" si="60"/>
        <v>5.7336666666666662</v>
      </c>
      <c r="I96" s="4">
        <f t="shared" si="61"/>
        <v>81.736526946107773</v>
      </c>
      <c r="J96" s="5">
        <f t="shared" si="56"/>
        <v>11</v>
      </c>
      <c r="K96" s="14"/>
      <c r="L96" s="2">
        <v>5</v>
      </c>
      <c r="M96" s="2">
        <v>38.25</v>
      </c>
      <c r="N96" s="2">
        <v>5</v>
      </c>
      <c r="O96" s="2">
        <v>38.25</v>
      </c>
      <c r="P96" s="2">
        <v>0</v>
      </c>
      <c r="Q96" s="19">
        <v>0</v>
      </c>
      <c r="R96" s="16">
        <f t="shared" si="62"/>
        <v>5.6375000000000002</v>
      </c>
      <c r="S96" s="4">
        <f t="shared" si="63"/>
        <v>47.796008869179595</v>
      </c>
      <c r="T96" s="5">
        <f t="shared" si="57"/>
        <v>16</v>
      </c>
      <c r="U96" s="14"/>
      <c r="V96" s="2">
        <v>5</v>
      </c>
      <c r="W96" s="2">
        <v>15.28</v>
      </c>
      <c r="X96" s="2">
        <v>5</v>
      </c>
      <c r="Y96" s="2">
        <v>15.5</v>
      </c>
      <c r="Z96" s="2">
        <v>0</v>
      </c>
      <c r="AA96" s="19">
        <v>0</v>
      </c>
      <c r="AB96" s="16">
        <f t="shared" si="64"/>
        <v>5.2565000000000008</v>
      </c>
      <c r="AC96" s="4">
        <f t="shared" si="65"/>
        <v>77.833793081581518</v>
      </c>
      <c r="AD96" s="5">
        <f t="shared" si="58"/>
        <v>12</v>
      </c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5"/>
      <c r="BH96" s="33">
        <f t="shared" si="66"/>
        <v>207.36632889686888</v>
      </c>
      <c r="BI96" s="36">
        <f t="shared" si="59"/>
        <v>15</v>
      </c>
      <c r="BJ96" s="15"/>
    </row>
    <row r="97" spans="1:62" x14ac:dyDescent="0.2">
      <c r="A97" s="22" t="s">
        <v>11</v>
      </c>
      <c r="B97" s="2">
        <v>5</v>
      </c>
      <c r="C97" s="20">
        <v>57.88</v>
      </c>
      <c r="D97" s="20">
        <v>5</v>
      </c>
      <c r="E97" s="20">
        <v>57.78</v>
      </c>
      <c r="F97" s="2">
        <v>0</v>
      </c>
      <c r="G97" s="19">
        <v>0</v>
      </c>
      <c r="H97" s="16">
        <f t="shared" si="60"/>
        <v>5.9638333333333335</v>
      </c>
      <c r="I97" s="4">
        <f t="shared" si="61"/>
        <v>78.582008216192037</v>
      </c>
      <c r="J97" s="5">
        <f t="shared" si="56"/>
        <v>13</v>
      </c>
      <c r="K97" s="14"/>
      <c r="L97" s="2">
        <v>3</v>
      </c>
      <c r="M97" s="20">
        <v>39.57</v>
      </c>
      <c r="N97" s="20">
        <v>3</v>
      </c>
      <c r="O97" s="20">
        <v>39.57</v>
      </c>
      <c r="P97" s="2">
        <v>0</v>
      </c>
      <c r="Q97" s="19">
        <v>0</v>
      </c>
      <c r="R97" s="16">
        <f t="shared" si="62"/>
        <v>3.6595</v>
      </c>
      <c r="S97" s="4">
        <f t="shared" si="63"/>
        <v>73.630277360295111</v>
      </c>
      <c r="T97" s="5">
        <f t="shared" si="57"/>
        <v>9</v>
      </c>
      <c r="U97" s="14"/>
      <c r="V97" s="2">
        <v>5</v>
      </c>
      <c r="W97" s="20">
        <v>27.06</v>
      </c>
      <c r="X97" s="20">
        <v>5</v>
      </c>
      <c r="Y97" s="20">
        <v>27.12</v>
      </c>
      <c r="Z97" s="2">
        <v>0</v>
      </c>
      <c r="AA97" s="19">
        <v>0</v>
      </c>
      <c r="AB97" s="16">
        <f t="shared" si="64"/>
        <v>5.4514999999999993</v>
      </c>
      <c r="AC97" s="4">
        <f t="shared" si="65"/>
        <v>75.049680516065919</v>
      </c>
      <c r="AD97" s="5">
        <f t="shared" si="58"/>
        <v>14</v>
      </c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5"/>
      <c r="BH97" s="33">
        <f t="shared" si="66"/>
        <v>227.26196609255305</v>
      </c>
      <c r="BI97" s="36">
        <f t="shared" si="59"/>
        <v>11</v>
      </c>
      <c r="BJ97" s="15"/>
    </row>
    <row r="98" spans="1:62" x14ac:dyDescent="0.2">
      <c r="A98" s="22" t="s">
        <v>9</v>
      </c>
      <c r="B98" s="2">
        <v>4</v>
      </c>
      <c r="C98" s="2">
        <v>58.19</v>
      </c>
      <c r="D98" s="2">
        <v>4</v>
      </c>
      <c r="E98" s="2">
        <v>58.19</v>
      </c>
      <c r="F98" s="2">
        <v>0</v>
      </c>
      <c r="G98" s="19">
        <v>0</v>
      </c>
      <c r="H98" s="16">
        <f t="shared" si="60"/>
        <v>4.9698333333333338</v>
      </c>
      <c r="I98" s="4">
        <f t="shared" si="61"/>
        <v>94.298936919413777</v>
      </c>
      <c r="J98" s="5">
        <f t="shared" si="56"/>
        <v>5</v>
      </c>
      <c r="K98" s="14"/>
      <c r="L98" s="2">
        <v>3</v>
      </c>
      <c r="M98" s="2">
        <v>21.03</v>
      </c>
      <c r="N98" s="2">
        <v>3</v>
      </c>
      <c r="O98" s="2">
        <v>22.22</v>
      </c>
      <c r="P98" s="2">
        <v>0</v>
      </c>
      <c r="Q98" s="19">
        <v>0</v>
      </c>
      <c r="R98" s="16">
        <f t="shared" si="62"/>
        <v>3.3604166666666666</v>
      </c>
      <c r="S98" s="4">
        <f t="shared" si="63"/>
        <v>80.183508989460634</v>
      </c>
      <c r="T98" s="5">
        <f t="shared" si="57"/>
        <v>8</v>
      </c>
      <c r="U98" s="14"/>
      <c r="V98" s="2">
        <v>4</v>
      </c>
      <c r="W98" s="2">
        <v>20.81</v>
      </c>
      <c r="X98" s="2">
        <v>4</v>
      </c>
      <c r="Y98" s="2">
        <v>20.86</v>
      </c>
      <c r="Z98" s="2">
        <v>0</v>
      </c>
      <c r="AA98" s="19">
        <v>0</v>
      </c>
      <c r="AB98" s="16">
        <f t="shared" si="64"/>
        <v>4.3472500000000007</v>
      </c>
      <c r="AC98" s="4">
        <f t="shared" si="65"/>
        <v>94.113136657273728</v>
      </c>
      <c r="AD98" s="5">
        <f t="shared" si="58"/>
        <v>6</v>
      </c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5"/>
      <c r="BH98" s="33">
        <f t="shared" si="66"/>
        <v>268.59558256614815</v>
      </c>
      <c r="BI98" s="36">
        <f t="shared" si="59"/>
        <v>5</v>
      </c>
      <c r="BJ98" s="15"/>
    </row>
    <row r="99" spans="1:62" x14ac:dyDescent="0.2">
      <c r="A99" s="22" t="s">
        <v>10</v>
      </c>
      <c r="B99" s="2">
        <v>5</v>
      </c>
      <c r="C99" s="2">
        <v>6.1</v>
      </c>
      <c r="D99" s="2">
        <v>5</v>
      </c>
      <c r="E99" s="2">
        <v>6.12</v>
      </c>
      <c r="F99" s="2">
        <v>0</v>
      </c>
      <c r="G99" s="19">
        <v>0</v>
      </c>
      <c r="H99" s="16">
        <f t="shared" si="60"/>
        <v>5.1018333333333334</v>
      </c>
      <c r="I99" s="4">
        <f t="shared" si="61"/>
        <v>91.859135604847921</v>
      </c>
      <c r="J99" s="5">
        <f t="shared" si="56"/>
        <v>6</v>
      </c>
      <c r="K99" s="14"/>
      <c r="L99" s="2">
        <v>3</v>
      </c>
      <c r="M99" s="2">
        <v>42.53</v>
      </c>
      <c r="N99" s="2">
        <v>3</v>
      </c>
      <c r="O99" s="2">
        <v>42.53</v>
      </c>
      <c r="P99" s="2">
        <v>0</v>
      </c>
      <c r="Q99" s="19">
        <v>0</v>
      </c>
      <c r="R99" s="16">
        <f t="shared" si="62"/>
        <v>3.7088333333333332</v>
      </c>
      <c r="S99" s="4">
        <f t="shared" si="63"/>
        <v>72.650878533231463</v>
      </c>
      <c r="T99" s="5">
        <f t="shared" si="57"/>
        <v>10</v>
      </c>
      <c r="U99" s="14"/>
      <c r="V99" s="2">
        <v>4</v>
      </c>
      <c r="W99" s="2">
        <v>33.35</v>
      </c>
      <c r="X99" s="2">
        <v>4</v>
      </c>
      <c r="Y99" s="2">
        <v>33.35</v>
      </c>
      <c r="Z99" s="2">
        <v>0</v>
      </c>
      <c r="AA99" s="19">
        <v>0</v>
      </c>
      <c r="AB99" s="16">
        <f t="shared" si="64"/>
        <v>4.5558333333333332</v>
      </c>
      <c r="AC99" s="4">
        <f t="shared" si="65"/>
        <v>89.804280226815436</v>
      </c>
      <c r="AD99" s="5">
        <f t="shared" si="58"/>
        <v>8</v>
      </c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5"/>
      <c r="BH99" s="33">
        <f t="shared" si="66"/>
        <v>254.31429436489481</v>
      </c>
      <c r="BI99" s="36">
        <f t="shared" si="59"/>
        <v>9</v>
      </c>
      <c r="BJ99" s="15"/>
    </row>
    <row r="100" spans="1:62" x14ac:dyDescent="0.2">
      <c r="A100" s="22" t="s">
        <v>20</v>
      </c>
      <c r="B100" s="2">
        <v>4</v>
      </c>
      <c r="C100" s="2">
        <v>55</v>
      </c>
      <c r="D100" s="2">
        <v>4</v>
      </c>
      <c r="E100" s="2">
        <v>55.03</v>
      </c>
      <c r="F100" s="2">
        <v>0</v>
      </c>
      <c r="G100" s="19">
        <v>0</v>
      </c>
      <c r="H100" s="16">
        <f t="shared" si="60"/>
        <v>4.9169166666666673</v>
      </c>
      <c r="I100" s="4">
        <f t="shared" si="61"/>
        <v>95.313797603511659</v>
      </c>
      <c r="J100" s="5">
        <f t="shared" si="56"/>
        <v>3</v>
      </c>
      <c r="K100" s="14"/>
      <c r="L100" s="2">
        <v>2</v>
      </c>
      <c r="M100" s="2">
        <v>43</v>
      </c>
      <c r="N100" s="2">
        <v>2</v>
      </c>
      <c r="O100" s="2">
        <v>43.16</v>
      </c>
      <c r="P100" s="2">
        <v>0</v>
      </c>
      <c r="Q100" s="19">
        <v>0</v>
      </c>
      <c r="R100" s="16">
        <f t="shared" si="62"/>
        <v>2.718</v>
      </c>
      <c r="S100" s="4">
        <f t="shared" si="63"/>
        <v>99.135393671817511</v>
      </c>
      <c r="T100" s="5">
        <f t="shared" si="57"/>
        <v>2</v>
      </c>
      <c r="U100" s="14"/>
      <c r="V100" s="2">
        <v>4</v>
      </c>
      <c r="W100" s="2">
        <v>5.37</v>
      </c>
      <c r="X100" s="2">
        <v>4</v>
      </c>
      <c r="Y100" s="2">
        <v>5.59</v>
      </c>
      <c r="Z100" s="2">
        <v>0</v>
      </c>
      <c r="AA100" s="19">
        <v>0</v>
      </c>
      <c r="AB100" s="16">
        <f t="shared" si="64"/>
        <v>4.091333333333333</v>
      </c>
      <c r="AC100" s="4">
        <f t="shared" si="65"/>
        <v>100</v>
      </c>
      <c r="AD100" s="5">
        <f t="shared" si="58"/>
        <v>1</v>
      </c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5"/>
      <c r="BH100" s="33">
        <f t="shared" si="66"/>
        <v>294.44919127532916</v>
      </c>
      <c r="BI100" s="36">
        <f t="shared" si="59"/>
        <v>2</v>
      </c>
      <c r="BJ100" s="15"/>
    </row>
    <row r="101" spans="1:62" x14ac:dyDescent="0.2">
      <c r="A101" s="22" t="s">
        <v>12</v>
      </c>
      <c r="B101" s="2">
        <v>5</v>
      </c>
      <c r="C101" s="20">
        <v>56.25</v>
      </c>
      <c r="D101" s="20">
        <v>5</v>
      </c>
      <c r="E101" s="20">
        <v>56.38</v>
      </c>
      <c r="F101" s="2">
        <v>0</v>
      </c>
      <c r="G101" s="19">
        <v>0</v>
      </c>
      <c r="H101" s="16">
        <f t="shared" si="60"/>
        <v>5.9385833333333338</v>
      </c>
      <c r="I101" s="4">
        <f t="shared" si="61"/>
        <v>78.916127583739097</v>
      </c>
      <c r="J101" s="5">
        <f t="shared" si="56"/>
        <v>12</v>
      </c>
      <c r="K101" s="14"/>
      <c r="L101" s="2">
        <v>2</v>
      </c>
      <c r="M101" s="20">
        <v>50.67</v>
      </c>
      <c r="N101" s="20">
        <v>2</v>
      </c>
      <c r="O101" s="20">
        <v>50.78</v>
      </c>
      <c r="P101" s="2">
        <v>0</v>
      </c>
      <c r="Q101" s="19">
        <v>0</v>
      </c>
      <c r="R101" s="16">
        <f t="shared" si="62"/>
        <v>2.8454166666666669</v>
      </c>
      <c r="S101" s="4">
        <f t="shared" si="63"/>
        <v>94.696148777273365</v>
      </c>
      <c r="T101" s="5">
        <f t="shared" si="57"/>
        <v>3</v>
      </c>
      <c r="U101" s="14"/>
      <c r="V101" s="2">
        <v>4</v>
      </c>
      <c r="W101" s="20">
        <v>54.59</v>
      </c>
      <c r="X101" s="20">
        <v>4</v>
      </c>
      <c r="Y101" s="20">
        <v>54.71</v>
      </c>
      <c r="Z101" s="2">
        <v>0</v>
      </c>
      <c r="AA101" s="19">
        <v>0</v>
      </c>
      <c r="AB101" s="16">
        <f t="shared" si="64"/>
        <v>4.9108333333333327</v>
      </c>
      <c r="AC101" s="4">
        <f t="shared" si="65"/>
        <v>83.312404547768551</v>
      </c>
      <c r="AD101" s="5">
        <f t="shared" si="58"/>
        <v>10</v>
      </c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5"/>
      <c r="BH101" s="33">
        <f t="shared" si="66"/>
        <v>256.924680908781</v>
      </c>
      <c r="BI101" s="36">
        <f t="shared" si="59"/>
        <v>8</v>
      </c>
      <c r="BJ101" s="15"/>
    </row>
    <row r="102" spans="1:62" x14ac:dyDescent="0.2">
      <c r="A102" s="22" t="s">
        <v>15</v>
      </c>
      <c r="B102" s="2">
        <v>5</v>
      </c>
      <c r="C102" s="2">
        <v>29.22</v>
      </c>
      <c r="D102" s="2">
        <v>5</v>
      </c>
      <c r="E102" s="2">
        <v>29.1</v>
      </c>
      <c r="F102" s="2">
        <v>0</v>
      </c>
      <c r="G102" s="19">
        <v>0</v>
      </c>
      <c r="H102" s="16">
        <f t="shared" si="60"/>
        <v>5.4860000000000007</v>
      </c>
      <c r="I102" s="4">
        <f t="shared" si="61"/>
        <v>85.426540284360172</v>
      </c>
      <c r="J102" s="5">
        <f t="shared" si="56"/>
        <v>9</v>
      </c>
      <c r="K102" s="14"/>
      <c r="L102" s="2">
        <v>2</v>
      </c>
      <c r="M102" s="2">
        <v>56.32</v>
      </c>
      <c r="N102" s="2">
        <v>2</v>
      </c>
      <c r="O102" s="2">
        <v>56.69</v>
      </c>
      <c r="P102" s="2">
        <v>0</v>
      </c>
      <c r="Q102" s="19">
        <v>0</v>
      </c>
      <c r="R102" s="16">
        <f t="shared" si="62"/>
        <v>2.9417499999999999</v>
      </c>
      <c r="S102" s="4">
        <f t="shared" si="63"/>
        <v>91.595138947905156</v>
      </c>
      <c r="T102" s="5">
        <f t="shared" si="57"/>
        <v>4</v>
      </c>
      <c r="U102" s="14"/>
      <c r="V102" s="2">
        <v>4</v>
      </c>
      <c r="W102" s="2">
        <v>23.15</v>
      </c>
      <c r="X102" s="2">
        <v>4</v>
      </c>
      <c r="Y102" s="2">
        <v>23.15</v>
      </c>
      <c r="Z102" s="2">
        <v>0</v>
      </c>
      <c r="AA102" s="19">
        <v>0</v>
      </c>
      <c r="AB102" s="16">
        <f t="shared" si="64"/>
        <v>4.3858333333333333</v>
      </c>
      <c r="AC102" s="4">
        <f t="shared" si="65"/>
        <v>93.285198555956669</v>
      </c>
      <c r="AD102" s="5">
        <f t="shared" si="58"/>
        <v>7</v>
      </c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5"/>
      <c r="BH102" s="33">
        <f t="shared" si="66"/>
        <v>270.30687778822198</v>
      </c>
      <c r="BI102" s="36">
        <f t="shared" si="59"/>
        <v>4</v>
      </c>
      <c r="BJ102" s="15"/>
    </row>
    <row r="103" spans="1:62" x14ac:dyDescent="0.2">
      <c r="A103" s="22" t="s">
        <v>21</v>
      </c>
      <c r="B103" s="2">
        <v>6</v>
      </c>
      <c r="C103" s="2">
        <v>31.45</v>
      </c>
      <c r="D103" s="2">
        <v>6</v>
      </c>
      <c r="E103" s="2">
        <v>32.25</v>
      </c>
      <c r="F103" s="2">
        <v>0</v>
      </c>
      <c r="G103" s="19">
        <v>0</v>
      </c>
      <c r="H103" s="16">
        <f t="shared" si="60"/>
        <v>6.5308333333333337</v>
      </c>
      <c r="I103" s="4">
        <f t="shared" si="61"/>
        <v>71.759601888477718</v>
      </c>
      <c r="J103" s="5">
        <f t="shared" si="56"/>
        <v>16</v>
      </c>
      <c r="K103" s="14"/>
      <c r="L103" s="2">
        <v>4</v>
      </c>
      <c r="M103" s="2">
        <v>49.25</v>
      </c>
      <c r="N103" s="2">
        <v>4</v>
      </c>
      <c r="O103" s="2">
        <v>49.4</v>
      </c>
      <c r="P103" s="2">
        <v>0</v>
      </c>
      <c r="Q103" s="19">
        <v>0</v>
      </c>
      <c r="R103" s="16">
        <f t="shared" si="62"/>
        <v>4.8220833333333335</v>
      </c>
      <c r="S103" s="4">
        <f t="shared" si="63"/>
        <v>55.878337509720886</v>
      </c>
      <c r="T103" s="5">
        <f t="shared" si="57"/>
        <v>14</v>
      </c>
      <c r="U103" s="14"/>
      <c r="V103" s="2">
        <v>4</v>
      </c>
      <c r="W103" s="2">
        <v>51.43</v>
      </c>
      <c r="X103" s="2">
        <v>4</v>
      </c>
      <c r="Y103" s="2">
        <v>51.5</v>
      </c>
      <c r="Z103" s="2">
        <v>0</v>
      </c>
      <c r="AA103" s="19">
        <v>0</v>
      </c>
      <c r="AB103" s="16">
        <f t="shared" si="64"/>
        <v>4.8577499999999993</v>
      </c>
      <c r="AC103" s="4">
        <f t="shared" si="65"/>
        <v>84.222805482648013</v>
      </c>
      <c r="AD103" s="5">
        <f t="shared" si="58"/>
        <v>9</v>
      </c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5"/>
      <c r="BH103" s="33">
        <f t="shared" si="66"/>
        <v>211.8607448808466</v>
      </c>
      <c r="BI103" s="36">
        <f t="shared" si="59"/>
        <v>14</v>
      </c>
      <c r="BJ103" s="15"/>
    </row>
    <row r="104" spans="1:62" x14ac:dyDescent="0.2">
      <c r="A104" s="22" t="s">
        <v>16</v>
      </c>
      <c r="B104" s="2">
        <v>5</v>
      </c>
      <c r="C104" s="20">
        <v>25.66</v>
      </c>
      <c r="D104" s="20">
        <v>5</v>
      </c>
      <c r="E104" s="20">
        <v>25.88</v>
      </c>
      <c r="F104" s="2">
        <v>0</v>
      </c>
      <c r="G104" s="19">
        <v>0</v>
      </c>
      <c r="H104" s="16">
        <f t="shared" si="60"/>
        <v>5.4295</v>
      </c>
      <c r="I104" s="4">
        <f t="shared" si="61"/>
        <v>86.315498664702091</v>
      </c>
      <c r="J104" s="5">
        <f t="shared" si="56"/>
        <v>8</v>
      </c>
      <c r="K104" s="14"/>
      <c r="L104" s="2">
        <v>4</v>
      </c>
      <c r="M104" s="20">
        <v>6.4</v>
      </c>
      <c r="N104" s="20">
        <v>4</v>
      </c>
      <c r="O104" s="20">
        <v>9.9700000000000006</v>
      </c>
      <c r="P104" s="2">
        <v>0</v>
      </c>
      <c r="Q104" s="19">
        <v>0</v>
      </c>
      <c r="R104" s="16">
        <f t="shared" si="62"/>
        <v>4.1364166666666664</v>
      </c>
      <c r="S104" s="4">
        <f t="shared" si="63"/>
        <v>65.140923101718471</v>
      </c>
      <c r="T104" s="5">
        <f t="shared" si="57"/>
        <v>12</v>
      </c>
      <c r="U104" s="14"/>
      <c r="V104" s="2">
        <v>6</v>
      </c>
      <c r="W104" s="20">
        <v>13.19</v>
      </c>
      <c r="X104" s="20">
        <v>6</v>
      </c>
      <c r="Y104" s="20">
        <v>13.19</v>
      </c>
      <c r="Z104" s="2">
        <v>0</v>
      </c>
      <c r="AA104" s="19">
        <v>0</v>
      </c>
      <c r="AB104" s="16">
        <f t="shared" si="64"/>
        <v>6.2198333333333338</v>
      </c>
      <c r="AC104" s="4">
        <f t="shared" si="65"/>
        <v>65.778825799190756</v>
      </c>
      <c r="AD104" s="5">
        <f t="shared" si="58"/>
        <v>16</v>
      </c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5"/>
      <c r="BH104" s="33">
        <f t="shared" si="66"/>
        <v>217.2352475656113</v>
      </c>
      <c r="BI104" s="36">
        <f t="shared" si="59"/>
        <v>13</v>
      </c>
      <c r="BJ104" s="15"/>
    </row>
    <row r="105" spans="1:62" x14ac:dyDescent="0.2">
      <c r="A105" s="22" t="s">
        <v>23</v>
      </c>
      <c r="B105" s="2">
        <v>6</v>
      </c>
      <c r="C105" s="2">
        <v>13.04</v>
      </c>
      <c r="D105" s="2">
        <v>6</v>
      </c>
      <c r="E105" s="2">
        <v>13.1</v>
      </c>
      <c r="F105" s="2">
        <v>0</v>
      </c>
      <c r="G105" s="19">
        <v>0</v>
      </c>
      <c r="H105" s="16">
        <f t="shared" si="60"/>
        <v>6.2178333333333331</v>
      </c>
      <c r="I105" s="4">
        <f t="shared" si="61"/>
        <v>75.371914117993938</v>
      </c>
      <c r="J105" s="5">
        <f t="shared" si="56"/>
        <v>14</v>
      </c>
      <c r="K105" s="14"/>
      <c r="L105" s="2">
        <v>3</v>
      </c>
      <c r="M105" s="2">
        <v>47.44</v>
      </c>
      <c r="N105" s="2">
        <v>3</v>
      </c>
      <c r="O105" s="2">
        <v>47.5</v>
      </c>
      <c r="P105" s="2">
        <v>0</v>
      </c>
      <c r="Q105" s="19">
        <v>0</v>
      </c>
      <c r="R105" s="16">
        <f t="shared" si="62"/>
        <v>3.7911666666666664</v>
      </c>
      <c r="S105" s="4">
        <f t="shared" si="63"/>
        <v>71.073108541785729</v>
      </c>
      <c r="T105" s="5">
        <f t="shared" si="57"/>
        <v>11</v>
      </c>
      <c r="U105" s="14"/>
      <c r="V105" s="2">
        <v>4</v>
      </c>
      <c r="W105" s="2">
        <v>13.03</v>
      </c>
      <c r="X105" s="2">
        <v>4</v>
      </c>
      <c r="Y105" s="2">
        <v>12.93</v>
      </c>
      <c r="Z105" s="2">
        <v>0</v>
      </c>
      <c r="AA105" s="19">
        <v>0</v>
      </c>
      <c r="AB105" s="16">
        <f t="shared" si="64"/>
        <v>4.216333333333333</v>
      </c>
      <c r="AC105" s="4">
        <f t="shared" si="65"/>
        <v>97.035338761957462</v>
      </c>
      <c r="AD105" s="5">
        <f t="shared" si="58"/>
        <v>3</v>
      </c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5"/>
      <c r="BH105" s="33">
        <f t="shared" si="66"/>
        <v>243.48036142173714</v>
      </c>
      <c r="BI105" s="36">
        <f t="shared" si="59"/>
        <v>10</v>
      </c>
      <c r="BJ105" s="15"/>
    </row>
    <row r="106" spans="1:62" x14ac:dyDescent="0.2">
      <c r="A106" s="22" t="s">
        <v>22</v>
      </c>
      <c r="B106" s="2">
        <v>5</v>
      </c>
      <c r="C106" s="2">
        <v>30.35</v>
      </c>
      <c r="D106" s="2">
        <v>5</v>
      </c>
      <c r="E106" s="2">
        <v>30.5</v>
      </c>
      <c r="F106" s="2">
        <v>0</v>
      </c>
      <c r="G106" s="19">
        <v>0</v>
      </c>
      <c r="H106" s="16">
        <f t="shared" si="60"/>
        <v>5.5070833333333331</v>
      </c>
      <c r="I106" s="4">
        <f t="shared" si="61"/>
        <v>85.099493077097677</v>
      </c>
      <c r="J106" s="5">
        <f t="shared" si="56"/>
        <v>10</v>
      </c>
      <c r="K106" s="14"/>
      <c r="L106" s="2">
        <v>4</v>
      </c>
      <c r="M106" s="2">
        <v>21.5</v>
      </c>
      <c r="N106" s="2">
        <v>4</v>
      </c>
      <c r="O106" s="2">
        <v>22.71</v>
      </c>
      <c r="P106" s="2">
        <v>0</v>
      </c>
      <c r="Q106" s="19">
        <v>0</v>
      </c>
      <c r="R106" s="16">
        <f t="shared" si="62"/>
        <v>4.3684166666666666</v>
      </c>
      <c r="S106" s="4">
        <f t="shared" si="63"/>
        <v>61.681387230308459</v>
      </c>
      <c r="T106" s="5">
        <f t="shared" si="57"/>
        <v>13</v>
      </c>
      <c r="U106" s="14"/>
      <c r="V106" s="2">
        <v>5</v>
      </c>
      <c r="W106" s="2">
        <v>17.43</v>
      </c>
      <c r="X106" s="2">
        <v>5</v>
      </c>
      <c r="Y106" s="2">
        <v>17.97</v>
      </c>
      <c r="Z106" s="2">
        <v>0</v>
      </c>
      <c r="AA106" s="19">
        <v>0</v>
      </c>
      <c r="AB106" s="16">
        <f t="shared" si="64"/>
        <v>5.2949999999999999</v>
      </c>
      <c r="AC106" s="4">
        <f t="shared" si="65"/>
        <v>77.267862763613465</v>
      </c>
      <c r="AD106" s="5">
        <f t="shared" si="58"/>
        <v>13</v>
      </c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5"/>
      <c r="BH106" s="33">
        <f t="shared" si="66"/>
        <v>224.0487430710196</v>
      </c>
      <c r="BI106" s="36">
        <f t="shared" si="59"/>
        <v>12</v>
      </c>
      <c r="BJ106" s="15"/>
    </row>
    <row r="107" spans="1:62" x14ac:dyDescent="0.2">
      <c r="A107" s="22" t="s">
        <v>13</v>
      </c>
      <c r="B107" s="2">
        <v>4</v>
      </c>
      <c r="C107" s="2">
        <v>44.65</v>
      </c>
      <c r="D107" s="2">
        <v>4</v>
      </c>
      <c r="E107" s="2">
        <v>44.63</v>
      </c>
      <c r="F107" s="2">
        <v>0</v>
      </c>
      <c r="G107" s="19">
        <v>0</v>
      </c>
      <c r="H107" s="16">
        <f t="shared" si="60"/>
        <v>4.7439999999999998</v>
      </c>
      <c r="I107" s="4">
        <f t="shared" si="61"/>
        <v>98.78794266441821</v>
      </c>
      <c r="J107" s="5">
        <f t="shared" si="56"/>
        <v>2</v>
      </c>
      <c r="K107" s="14"/>
      <c r="L107" s="2">
        <v>3</v>
      </c>
      <c r="M107" s="2">
        <v>1.75</v>
      </c>
      <c r="N107" s="2">
        <v>3</v>
      </c>
      <c r="O107" s="2">
        <v>1.78</v>
      </c>
      <c r="P107" s="2">
        <v>0</v>
      </c>
      <c r="Q107" s="19">
        <v>0</v>
      </c>
      <c r="R107" s="16">
        <f t="shared" si="62"/>
        <v>3.0294166666666666</v>
      </c>
      <c r="S107" s="4">
        <f t="shared" si="63"/>
        <v>88.944516271009249</v>
      </c>
      <c r="T107" s="5">
        <f t="shared" si="57"/>
        <v>5</v>
      </c>
      <c r="U107" s="14"/>
      <c r="V107" s="2">
        <v>5</v>
      </c>
      <c r="W107" s="2">
        <v>12.25</v>
      </c>
      <c r="X107" s="2">
        <v>5</v>
      </c>
      <c r="Y107" s="2">
        <v>12.22</v>
      </c>
      <c r="Z107" s="2">
        <v>0</v>
      </c>
      <c r="AA107" s="19">
        <v>0</v>
      </c>
      <c r="AB107" s="16">
        <f t="shared" si="64"/>
        <v>5.2039166666666663</v>
      </c>
      <c r="AC107" s="4">
        <f t="shared" si="65"/>
        <v>78.620269988950625</v>
      </c>
      <c r="AD107" s="5">
        <f t="shared" si="58"/>
        <v>11</v>
      </c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5"/>
      <c r="BH107" s="33">
        <f t="shared" si="66"/>
        <v>266.35272892437808</v>
      </c>
      <c r="BI107" s="36">
        <f t="shared" si="59"/>
        <v>6</v>
      </c>
      <c r="BJ107" s="15"/>
    </row>
    <row r="108" spans="1:62" x14ac:dyDescent="0.2">
      <c r="A108" s="22" t="s">
        <v>18</v>
      </c>
      <c r="B108" s="2">
        <v>6</v>
      </c>
      <c r="C108" s="20">
        <v>29.65</v>
      </c>
      <c r="D108" s="20">
        <v>6</v>
      </c>
      <c r="E108" s="20">
        <v>29.69</v>
      </c>
      <c r="F108" s="2">
        <v>0</v>
      </c>
      <c r="G108" s="19">
        <v>0</v>
      </c>
      <c r="H108" s="16">
        <f t="shared" si="60"/>
        <v>6.4945000000000004</v>
      </c>
      <c r="I108" s="4">
        <f t="shared" si="61"/>
        <v>72.161059357918234</v>
      </c>
      <c r="J108" s="5">
        <f t="shared" si="56"/>
        <v>15</v>
      </c>
      <c r="K108" s="14"/>
      <c r="L108" s="2">
        <v>5</v>
      </c>
      <c r="M108" s="20">
        <v>12.31</v>
      </c>
      <c r="N108" s="20">
        <v>5</v>
      </c>
      <c r="O108" s="20">
        <v>12.44</v>
      </c>
      <c r="P108" s="2">
        <v>0</v>
      </c>
      <c r="Q108" s="19">
        <v>0</v>
      </c>
      <c r="R108" s="16">
        <f t="shared" si="62"/>
        <v>5.2062500000000007</v>
      </c>
      <c r="S108" s="4">
        <f t="shared" si="63"/>
        <v>51.755102040816311</v>
      </c>
      <c r="T108" s="5">
        <f t="shared" si="57"/>
        <v>15</v>
      </c>
      <c r="U108" s="14"/>
      <c r="V108" s="2">
        <v>5</v>
      </c>
      <c r="W108" s="20">
        <v>49.69</v>
      </c>
      <c r="X108" s="20">
        <v>5</v>
      </c>
      <c r="Y108" s="20">
        <v>49.53</v>
      </c>
      <c r="Z108" s="2">
        <v>0</v>
      </c>
      <c r="AA108" s="19">
        <v>0</v>
      </c>
      <c r="AB108" s="16">
        <f t="shared" si="64"/>
        <v>5.8268333333333331</v>
      </c>
      <c r="AC108" s="4">
        <f t="shared" si="65"/>
        <v>70.215382855181488</v>
      </c>
      <c r="AD108" s="5">
        <f t="shared" si="58"/>
        <v>15</v>
      </c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5"/>
      <c r="BH108" s="33">
        <f t="shared" si="66"/>
        <v>194.13154425391605</v>
      </c>
      <c r="BI108" s="36">
        <f t="shared" si="59"/>
        <v>16</v>
      </c>
      <c r="BJ108" s="15"/>
    </row>
    <row r="109" spans="1:62" x14ac:dyDescent="0.2">
      <c r="A109" s="14"/>
      <c r="B109" s="14"/>
      <c r="C109" s="14"/>
      <c r="D109" s="14"/>
      <c r="E109" s="14"/>
      <c r="F109" s="14"/>
      <c r="G109" t="s">
        <v>36</v>
      </c>
      <c r="H109" s="13">
        <f>MIN(H93:H108)</f>
        <v>4.6864999999999997</v>
      </c>
      <c r="I109" s="14"/>
      <c r="J109" s="14"/>
      <c r="K109" s="14"/>
      <c r="L109" s="14"/>
      <c r="M109" s="14"/>
      <c r="N109" s="14"/>
      <c r="O109" s="14"/>
      <c r="P109" s="14"/>
      <c r="Q109" t="s">
        <v>36</v>
      </c>
      <c r="R109" s="13">
        <f>MIN(R93:R108)</f>
        <v>2.6944999999999997</v>
      </c>
      <c r="S109" s="14"/>
      <c r="T109" s="14"/>
      <c r="U109" s="14"/>
      <c r="V109" s="14"/>
      <c r="W109" s="14"/>
      <c r="X109" s="14"/>
      <c r="Y109" s="14"/>
      <c r="Z109" s="14"/>
      <c r="AA109" t="s">
        <v>36</v>
      </c>
      <c r="AB109" s="13">
        <f>MIN(AB93:AB108)</f>
        <v>4.091333333333333</v>
      </c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5"/>
      <c r="BH109" s="14"/>
      <c r="BI109" s="14"/>
      <c r="BJ109" s="15"/>
    </row>
    <row r="110" spans="1:62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</row>
  </sheetData>
  <mergeCells count="83">
    <mergeCell ref="N91:O91"/>
    <mergeCell ref="BH45:BI45"/>
    <mergeCell ref="BH67:BI67"/>
    <mergeCell ref="BH89:BI89"/>
    <mergeCell ref="BH1:BI1"/>
    <mergeCell ref="BH23:BI23"/>
    <mergeCell ref="AP68:AX68"/>
    <mergeCell ref="AP69:AQ69"/>
    <mergeCell ref="AR69:AS69"/>
    <mergeCell ref="AT69:AU69"/>
    <mergeCell ref="P91:Q91"/>
    <mergeCell ref="V91:W91"/>
    <mergeCell ref="X91:Y91"/>
    <mergeCell ref="Z91:AA91"/>
    <mergeCell ref="AF69:AG69"/>
    <mergeCell ref="AH69:AI69"/>
    <mergeCell ref="A91:A92"/>
    <mergeCell ref="B91:C91"/>
    <mergeCell ref="D91:E91"/>
    <mergeCell ref="F91:G91"/>
    <mergeCell ref="L91:M91"/>
    <mergeCell ref="B90:J90"/>
    <mergeCell ref="L90:T90"/>
    <mergeCell ref="V90:AD90"/>
    <mergeCell ref="P69:Q69"/>
    <mergeCell ref="V69:W69"/>
    <mergeCell ref="X69:Y69"/>
    <mergeCell ref="Z69:AA69"/>
    <mergeCell ref="B68:J68"/>
    <mergeCell ref="L68:T68"/>
    <mergeCell ref="V68:AD68"/>
    <mergeCell ref="AF68:AN68"/>
    <mergeCell ref="N69:O69"/>
    <mergeCell ref="AJ69:AK69"/>
    <mergeCell ref="A69:A70"/>
    <mergeCell ref="B69:C69"/>
    <mergeCell ref="D69:E69"/>
    <mergeCell ref="F69:G69"/>
    <mergeCell ref="L69:M69"/>
    <mergeCell ref="B46:J46"/>
    <mergeCell ref="L46:T46"/>
    <mergeCell ref="A47:A48"/>
    <mergeCell ref="B47:C47"/>
    <mergeCell ref="D47:E47"/>
    <mergeCell ref="F47:G47"/>
    <mergeCell ref="L47:M47"/>
    <mergeCell ref="N47:O47"/>
    <mergeCell ref="P47:Q47"/>
    <mergeCell ref="Z25:AA25"/>
    <mergeCell ref="A25:A26"/>
    <mergeCell ref="B25:C25"/>
    <mergeCell ref="D25:E25"/>
    <mergeCell ref="F25:G25"/>
    <mergeCell ref="L25:M25"/>
    <mergeCell ref="N25:O25"/>
    <mergeCell ref="P25:Q25"/>
    <mergeCell ref="V25:W25"/>
    <mergeCell ref="X25:Y25"/>
    <mergeCell ref="BA3:BB3"/>
    <mergeCell ref="AY3:AZ3"/>
    <mergeCell ref="AY2:BF2"/>
    <mergeCell ref="B24:J24"/>
    <mergeCell ref="L24:T24"/>
    <mergeCell ref="V24:AD24"/>
    <mergeCell ref="AP2:AW2"/>
    <mergeCell ref="AP3:AT3"/>
    <mergeCell ref="AF2:AN2"/>
    <mergeCell ref="AF3:AG3"/>
    <mergeCell ref="AH3:AI3"/>
    <mergeCell ref="AJ3:AK3"/>
    <mergeCell ref="L3:M3"/>
    <mergeCell ref="F3:G3"/>
    <mergeCell ref="B2:J2"/>
    <mergeCell ref="L2:T2"/>
    <mergeCell ref="A3:A4"/>
    <mergeCell ref="B3:C3"/>
    <mergeCell ref="D3:E3"/>
    <mergeCell ref="V2:AD2"/>
    <mergeCell ref="V3:W3"/>
    <mergeCell ref="X3:Y3"/>
    <mergeCell ref="Z3:AA3"/>
    <mergeCell ref="N3:O3"/>
    <mergeCell ref="P3:Q3"/>
  </mergeCells>
  <phoneticPr fontId="5" type="noConversion"/>
  <pageMargins left="0.7" right="0.7" top="0.75" bottom="0.75" header="0.3" footer="0.3"/>
  <pageSetup scale="110" fitToHeight="0" orientation="landscape" r:id="rId1"/>
  <rowBreaks count="5" manualBreakCount="5">
    <brk id="21" max="16383" man="1"/>
    <brk id="43" max="16383" man="1"/>
    <brk id="65" max="16383" man="1"/>
    <brk id="87" max="16383" man="1"/>
    <brk id="109" max="16383" man="1"/>
  </rowBreaks>
  <colBreaks count="6" manualBreakCount="6">
    <brk id="10" max="1048575" man="1"/>
    <brk id="20" max="1048575" man="1"/>
    <brk id="30" max="1048575" man="1"/>
    <brk id="40" max="1048575" man="1"/>
    <brk id="49" max="1048575" man="1"/>
    <brk id="5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0"/>
  <sheetViews>
    <sheetView workbookViewId="0">
      <pane xSplit="1" topLeftCell="B1" activePane="topRight" state="frozen"/>
      <selection activeCell="A33" sqref="A33"/>
      <selection pane="topRight" activeCell="BG1" sqref="BG1:BG1048576"/>
    </sheetView>
  </sheetViews>
  <sheetFormatPr baseColWidth="10" defaultColWidth="8.83203125" defaultRowHeight="15" x14ac:dyDescent="0.2"/>
  <cols>
    <col min="1" max="1" width="17.33203125" bestFit="1" customWidth="1"/>
    <col min="2" max="7" width="8.33203125" bestFit="1" customWidth="1"/>
    <col min="8" max="8" width="9.6640625" bestFit="1" customWidth="1"/>
    <col min="9" max="9" width="9.33203125" bestFit="1" customWidth="1"/>
    <col min="10" max="10" width="8.33203125" bestFit="1" customWidth="1"/>
    <col min="12" max="17" width="8.33203125" bestFit="1" customWidth="1"/>
    <col min="18" max="18" width="9.6640625" bestFit="1" customWidth="1"/>
    <col min="19" max="19" width="9.33203125" bestFit="1" customWidth="1"/>
    <col min="20" max="20" width="8.33203125" bestFit="1" customWidth="1"/>
    <col min="22" max="27" width="8.33203125" bestFit="1" customWidth="1"/>
    <col min="28" max="28" width="9.6640625" bestFit="1" customWidth="1"/>
    <col min="29" max="29" width="9.33203125" bestFit="1" customWidth="1"/>
    <col min="30" max="30" width="8.33203125" bestFit="1" customWidth="1"/>
    <col min="32" max="37" width="8.33203125" bestFit="1" customWidth="1"/>
    <col min="38" max="38" width="9.6640625" bestFit="1" customWidth="1"/>
    <col min="39" max="39" width="9.33203125" bestFit="1" customWidth="1"/>
    <col min="40" max="40" width="8.33203125" bestFit="1" customWidth="1"/>
    <col min="42" max="47" width="8.33203125" bestFit="1" customWidth="1"/>
    <col min="48" max="48" width="9.6640625" bestFit="1" customWidth="1"/>
    <col min="49" max="49" width="9.33203125" bestFit="1" customWidth="1"/>
    <col min="50" max="50" width="10.1640625" customWidth="1"/>
    <col min="51" max="54" width="8.33203125" bestFit="1" customWidth="1"/>
    <col min="55" max="55" width="9.6640625" bestFit="1" customWidth="1"/>
    <col min="56" max="56" width="5.5" bestFit="1" customWidth="1"/>
    <col min="57" max="57" width="9.33203125" bestFit="1" customWidth="1"/>
    <col min="58" max="58" width="8.33203125" bestFit="1" customWidth="1"/>
    <col min="60" max="60" width="9.33203125" bestFit="1" customWidth="1"/>
    <col min="61" max="61" width="8.33203125" bestFit="1" customWidth="1"/>
    <col min="62" max="62" width="8.5" bestFit="1" customWidth="1"/>
  </cols>
  <sheetData>
    <row r="1" spans="1:62" ht="25" thickBot="1" x14ac:dyDescent="0.35">
      <c r="A1" s="30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5"/>
      <c r="BH1" s="64" t="s">
        <v>65</v>
      </c>
      <c r="BI1" s="64"/>
      <c r="BJ1" s="15"/>
    </row>
    <row r="2" spans="1:62" ht="16" thickBot="1" x14ac:dyDescent="0.25">
      <c r="A2" s="28"/>
      <c r="B2" s="59" t="s">
        <v>41</v>
      </c>
      <c r="C2" s="60"/>
      <c r="D2" s="60"/>
      <c r="E2" s="60"/>
      <c r="F2" s="60"/>
      <c r="G2" s="60"/>
      <c r="H2" s="60"/>
      <c r="I2" s="60"/>
      <c r="J2" s="61"/>
      <c r="K2" s="14"/>
      <c r="L2" s="59" t="s">
        <v>40</v>
      </c>
      <c r="M2" s="60"/>
      <c r="N2" s="60"/>
      <c r="O2" s="60"/>
      <c r="P2" s="60"/>
      <c r="Q2" s="60"/>
      <c r="R2" s="60"/>
      <c r="S2" s="60"/>
      <c r="T2" s="61"/>
      <c r="U2" s="14"/>
      <c r="V2" s="59" t="s">
        <v>39</v>
      </c>
      <c r="W2" s="60"/>
      <c r="X2" s="60"/>
      <c r="Y2" s="60"/>
      <c r="Z2" s="60"/>
      <c r="AA2" s="60"/>
      <c r="AB2" s="60"/>
      <c r="AC2" s="60"/>
      <c r="AD2" s="61"/>
      <c r="AE2" s="14"/>
      <c r="AF2" s="59" t="s">
        <v>38</v>
      </c>
      <c r="AG2" s="60"/>
      <c r="AH2" s="60"/>
      <c r="AI2" s="60"/>
      <c r="AJ2" s="60"/>
      <c r="AK2" s="60"/>
      <c r="AL2" s="60"/>
      <c r="AM2" s="60"/>
      <c r="AN2" s="61"/>
      <c r="AO2" s="14"/>
      <c r="AP2" s="59" t="s">
        <v>42</v>
      </c>
      <c r="AQ2" s="60"/>
      <c r="AR2" s="60"/>
      <c r="AS2" s="60"/>
      <c r="AT2" s="60"/>
      <c r="AU2" s="60"/>
      <c r="AV2" s="60"/>
      <c r="AW2" s="61"/>
      <c r="AX2" s="14"/>
      <c r="AY2" s="59" t="s">
        <v>44</v>
      </c>
      <c r="AZ2" s="60"/>
      <c r="BA2" s="60"/>
      <c r="BB2" s="60"/>
      <c r="BC2" s="60"/>
      <c r="BD2" s="60"/>
      <c r="BE2" s="60"/>
      <c r="BF2" s="61"/>
      <c r="BG2" s="15"/>
      <c r="BH2" s="14"/>
      <c r="BI2" s="14"/>
      <c r="BJ2" s="15"/>
    </row>
    <row r="3" spans="1:62" x14ac:dyDescent="0.2">
      <c r="A3" s="55" t="s">
        <v>32</v>
      </c>
      <c r="B3" s="57" t="s">
        <v>1</v>
      </c>
      <c r="C3" s="58"/>
      <c r="D3" s="57" t="s">
        <v>2</v>
      </c>
      <c r="E3" s="58"/>
      <c r="F3" s="57" t="s">
        <v>37</v>
      </c>
      <c r="G3" s="58"/>
      <c r="H3" s="1" t="s">
        <v>3</v>
      </c>
      <c r="I3" s="6" t="s">
        <v>34</v>
      </c>
      <c r="J3" s="7" t="s">
        <v>34</v>
      </c>
      <c r="K3" s="14"/>
      <c r="L3" s="57" t="s">
        <v>1</v>
      </c>
      <c r="M3" s="58"/>
      <c r="N3" s="57" t="s">
        <v>2</v>
      </c>
      <c r="O3" s="58"/>
      <c r="P3" s="57" t="s">
        <v>37</v>
      </c>
      <c r="Q3" s="58"/>
      <c r="R3" s="1" t="s">
        <v>3</v>
      </c>
      <c r="S3" s="6" t="s">
        <v>34</v>
      </c>
      <c r="T3" s="7" t="s">
        <v>34</v>
      </c>
      <c r="U3" s="14"/>
      <c r="V3" s="57" t="s">
        <v>1</v>
      </c>
      <c r="W3" s="58"/>
      <c r="X3" s="57" t="s">
        <v>2</v>
      </c>
      <c r="Y3" s="58"/>
      <c r="Z3" s="57" t="s">
        <v>37</v>
      </c>
      <c r="AA3" s="58"/>
      <c r="AB3" s="1" t="s">
        <v>3</v>
      </c>
      <c r="AC3" s="6" t="s">
        <v>34</v>
      </c>
      <c r="AD3" s="7" t="s">
        <v>34</v>
      </c>
      <c r="AE3" s="14"/>
      <c r="AF3" s="57" t="s">
        <v>1</v>
      </c>
      <c r="AG3" s="58"/>
      <c r="AH3" s="57" t="s">
        <v>2</v>
      </c>
      <c r="AI3" s="58"/>
      <c r="AJ3" s="57" t="s">
        <v>37</v>
      </c>
      <c r="AK3" s="58"/>
      <c r="AL3" s="1" t="s">
        <v>3</v>
      </c>
      <c r="AM3" s="6" t="s">
        <v>34</v>
      </c>
      <c r="AN3" s="7" t="s">
        <v>34</v>
      </c>
      <c r="AO3" s="14"/>
      <c r="AP3" s="57" t="s">
        <v>43</v>
      </c>
      <c r="AQ3" s="62"/>
      <c r="AR3" s="62"/>
      <c r="AS3" s="62"/>
      <c r="AT3" s="62"/>
      <c r="AU3" s="1" t="s">
        <v>34</v>
      </c>
      <c r="AV3" s="6" t="s">
        <v>34</v>
      </c>
      <c r="AW3" s="7" t="s">
        <v>34</v>
      </c>
      <c r="AX3" s="14"/>
      <c r="AY3" s="57" t="s">
        <v>1</v>
      </c>
      <c r="AZ3" s="58"/>
      <c r="BA3" s="57" t="s">
        <v>2</v>
      </c>
      <c r="BB3" s="58"/>
      <c r="BC3" s="24" t="s">
        <v>3</v>
      </c>
      <c r="BD3" s="1" t="s">
        <v>6</v>
      </c>
      <c r="BE3" s="6" t="s">
        <v>34</v>
      </c>
      <c r="BF3" s="7" t="s">
        <v>34</v>
      </c>
      <c r="BG3" s="15"/>
      <c r="BH3" s="31" t="s">
        <v>6</v>
      </c>
      <c r="BI3" s="34" t="s">
        <v>46</v>
      </c>
      <c r="BJ3" s="15"/>
    </row>
    <row r="4" spans="1:62" ht="16" thickBot="1" x14ac:dyDescent="0.25">
      <c r="A4" s="56"/>
      <c r="B4" s="11" t="s">
        <v>4</v>
      </c>
      <c r="C4" s="12" t="s">
        <v>5</v>
      </c>
      <c r="D4" s="11" t="s">
        <v>4</v>
      </c>
      <c r="E4" s="12" t="s">
        <v>5</v>
      </c>
      <c r="F4" s="11" t="s">
        <v>4</v>
      </c>
      <c r="G4" s="12" t="s">
        <v>5</v>
      </c>
      <c r="H4" s="10" t="s">
        <v>6</v>
      </c>
      <c r="I4" s="8" t="s">
        <v>33</v>
      </c>
      <c r="J4" s="9" t="s">
        <v>35</v>
      </c>
      <c r="K4" s="14"/>
      <c r="L4" s="11" t="s">
        <v>4</v>
      </c>
      <c r="M4" s="12" t="s">
        <v>5</v>
      </c>
      <c r="N4" s="11" t="s">
        <v>4</v>
      </c>
      <c r="O4" s="12" t="s">
        <v>5</v>
      </c>
      <c r="P4" s="11" t="s">
        <v>4</v>
      </c>
      <c r="Q4" s="12" t="s">
        <v>5</v>
      </c>
      <c r="R4" s="10" t="s">
        <v>6</v>
      </c>
      <c r="S4" s="8" t="s">
        <v>33</v>
      </c>
      <c r="T4" s="9" t="s">
        <v>35</v>
      </c>
      <c r="U4" s="14"/>
      <c r="V4" s="11" t="s">
        <v>4</v>
      </c>
      <c r="W4" s="12" t="s">
        <v>5</v>
      </c>
      <c r="X4" s="11" t="s">
        <v>4</v>
      </c>
      <c r="Y4" s="12" t="s">
        <v>5</v>
      </c>
      <c r="Z4" s="11" t="s">
        <v>4</v>
      </c>
      <c r="AA4" s="12" t="s">
        <v>5</v>
      </c>
      <c r="AB4" s="10" t="s">
        <v>6</v>
      </c>
      <c r="AC4" s="8" t="s">
        <v>33</v>
      </c>
      <c r="AD4" s="9" t="s">
        <v>35</v>
      </c>
      <c r="AE4" s="14"/>
      <c r="AF4" s="11" t="s">
        <v>4</v>
      </c>
      <c r="AG4" s="12" t="s">
        <v>5</v>
      </c>
      <c r="AH4" s="11" t="s">
        <v>4</v>
      </c>
      <c r="AI4" s="12" t="s">
        <v>5</v>
      </c>
      <c r="AJ4" s="11" t="s">
        <v>4</v>
      </c>
      <c r="AK4" s="12" t="s">
        <v>5</v>
      </c>
      <c r="AL4" s="10" t="s">
        <v>6</v>
      </c>
      <c r="AM4" s="8" t="s">
        <v>33</v>
      </c>
      <c r="AN4" s="9" t="s">
        <v>35</v>
      </c>
      <c r="AO4" s="14"/>
      <c r="AP4" s="11">
        <v>1</v>
      </c>
      <c r="AQ4" s="12">
        <v>2</v>
      </c>
      <c r="AR4" s="11">
        <v>3</v>
      </c>
      <c r="AS4" s="12">
        <v>4</v>
      </c>
      <c r="AT4" s="11">
        <v>5</v>
      </c>
      <c r="AU4" s="10" t="s">
        <v>6</v>
      </c>
      <c r="AV4" s="8" t="s">
        <v>33</v>
      </c>
      <c r="AW4" s="9" t="s">
        <v>35</v>
      </c>
      <c r="AX4" s="14"/>
      <c r="AY4" s="11" t="s">
        <v>4</v>
      </c>
      <c r="AZ4" s="12" t="s">
        <v>5</v>
      </c>
      <c r="BA4" s="11" t="s">
        <v>4</v>
      </c>
      <c r="BB4" s="12" t="s">
        <v>5</v>
      </c>
      <c r="BC4" s="25" t="s">
        <v>6</v>
      </c>
      <c r="BD4" s="10" t="s">
        <v>45</v>
      </c>
      <c r="BE4" s="8" t="s">
        <v>33</v>
      </c>
      <c r="BF4" s="9" t="s">
        <v>35</v>
      </c>
      <c r="BG4" s="15"/>
      <c r="BH4" s="32" t="s">
        <v>33</v>
      </c>
      <c r="BI4" s="35" t="s">
        <v>35</v>
      </c>
      <c r="BJ4" s="15"/>
    </row>
    <row r="5" spans="1:62" ht="16" thickBot="1" x14ac:dyDescent="0.25">
      <c r="A5" s="3" t="s">
        <v>14</v>
      </c>
      <c r="B5" s="17">
        <v>0</v>
      </c>
      <c r="C5" s="17">
        <v>30.38</v>
      </c>
      <c r="D5" s="17">
        <v>0</v>
      </c>
      <c r="E5" s="17">
        <v>30.5</v>
      </c>
      <c r="F5" s="17">
        <v>0</v>
      </c>
      <c r="G5" s="18">
        <v>0</v>
      </c>
      <c r="H5" s="16">
        <f>(((B5+(C5/60))+(D5+(E5/60)))/2)+(F5+(G5/60))</f>
        <v>0.5073333333333333</v>
      </c>
      <c r="I5" s="4">
        <f>H$9/H5*100</f>
        <v>95.072273324572933</v>
      </c>
      <c r="J5" s="5">
        <f>RANK(I5,$I$5:$I$8)</f>
        <v>2</v>
      </c>
      <c r="K5" s="14"/>
      <c r="L5" s="17">
        <v>0</v>
      </c>
      <c r="M5" s="17">
        <v>15.25</v>
      </c>
      <c r="N5" s="17">
        <v>0</v>
      </c>
      <c r="O5" s="17">
        <v>15.25</v>
      </c>
      <c r="P5" s="17">
        <v>0</v>
      </c>
      <c r="Q5" s="18">
        <v>0</v>
      </c>
      <c r="R5" s="16">
        <f>(((L5+(M5/60))+(N5+(O5/60)))/2)+(P5+(Q5/60))</f>
        <v>0.25416666666666665</v>
      </c>
      <c r="S5" s="4">
        <f>R$9/R5*100</f>
        <v>61.63934426229509</v>
      </c>
      <c r="T5" s="5">
        <f>RANK(S5,S$5:S$8)</f>
        <v>4</v>
      </c>
      <c r="U5" s="14"/>
      <c r="V5" s="17">
        <v>1</v>
      </c>
      <c r="W5" s="17">
        <v>17.63</v>
      </c>
      <c r="X5" s="17">
        <v>1</v>
      </c>
      <c r="Y5" s="17">
        <v>16.71</v>
      </c>
      <c r="Z5" s="17">
        <v>0</v>
      </c>
      <c r="AA5" s="18">
        <v>0</v>
      </c>
      <c r="AB5" s="16">
        <f>(((V5+(W5/60))+(X5+(Y5/60)))/2)+(Z5+(AA5/60))</f>
        <v>1.2861666666666667</v>
      </c>
      <c r="AC5" s="4">
        <f>AB$9/AB5*100</f>
        <v>17.843721653492288</v>
      </c>
      <c r="AD5" s="5">
        <f>RANK(AC5,AC$5:AC$8)</f>
        <v>2</v>
      </c>
      <c r="AE5" s="14"/>
      <c r="AF5" s="17">
        <v>0</v>
      </c>
      <c r="AG5" s="17">
        <v>32.97</v>
      </c>
      <c r="AH5" s="17">
        <v>0</v>
      </c>
      <c r="AI5" s="17">
        <v>32.94</v>
      </c>
      <c r="AJ5" s="17">
        <v>0</v>
      </c>
      <c r="AK5" s="18">
        <v>0</v>
      </c>
      <c r="AL5" s="16">
        <f>(((AF5+(AG5/60))+(AH5+(AI5/60)))/2)+(AJ5+(AK5/60))</f>
        <v>0.54925000000000002</v>
      </c>
      <c r="AM5" s="4">
        <f>AL$9/AL5*100</f>
        <v>100</v>
      </c>
      <c r="AN5" s="5">
        <f>RANK(AM5,AM$5:AM$8)</f>
        <v>1</v>
      </c>
      <c r="AO5" s="14"/>
      <c r="AP5" s="17">
        <v>0</v>
      </c>
      <c r="AQ5" s="18">
        <v>1</v>
      </c>
      <c r="AR5" s="17">
        <v>0</v>
      </c>
      <c r="AS5" s="18">
        <v>2</v>
      </c>
      <c r="AT5" s="17">
        <v>0</v>
      </c>
      <c r="AU5" s="16">
        <f>SUM(AP5:AT5)</f>
        <v>3</v>
      </c>
      <c r="AV5" s="4">
        <f>AU5/AU$9*100</f>
        <v>42.857142857142854</v>
      </c>
      <c r="AW5" s="5">
        <f>RANK(AV5,AV$5:AV$8)</f>
        <v>2</v>
      </c>
      <c r="AX5" s="14"/>
      <c r="AY5" s="17">
        <v>0</v>
      </c>
      <c r="AZ5" s="18">
        <v>0</v>
      </c>
      <c r="BA5" s="17">
        <v>0</v>
      </c>
      <c r="BB5" s="18">
        <v>0</v>
      </c>
      <c r="BC5" s="26">
        <f>(((AY5+(AZ5/60))+(BA5+(BB5/60)))/2)</f>
        <v>0</v>
      </c>
      <c r="BD5" s="37">
        <v>10</v>
      </c>
      <c r="BE5" s="38">
        <f>BD$9/BD5*100</f>
        <v>100</v>
      </c>
      <c r="BF5" s="39">
        <f>RANK(BE5,BE$5:BE$8)</f>
        <v>1</v>
      </c>
      <c r="BG5" s="15"/>
      <c r="BH5" s="33">
        <f t="shared" ref="BH5:BH8" si="0">I5+S5+AC5+AM5+AV5+BE5</f>
        <v>417.41248209750313</v>
      </c>
      <c r="BI5" s="36">
        <f>RANK(BH5,BH$5:BH$8)</f>
        <v>2</v>
      </c>
      <c r="BJ5" s="15"/>
    </row>
    <row r="6" spans="1:62" ht="16" thickBot="1" x14ac:dyDescent="0.25">
      <c r="A6" s="3" t="s">
        <v>24</v>
      </c>
      <c r="B6" s="2">
        <v>0</v>
      </c>
      <c r="C6" s="2">
        <v>32.81</v>
      </c>
      <c r="D6" s="2">
        <v>0</v>
      </c>
      <c r="E6" s="2">
        <v>33.25</v>
      </c>
      <c r="F6" s="2">
        <v>0</v>
      </c>
      <c r="G6" s="19">
        <v>0</v>
      </c>
      <c r="H6" s="16">
        <f t="shared" ref="H6:H8" si="1">(((B6+(C6/60))+(D6+(E6/60)))/2)+(F6+(G6/60))</f>
        <v>0.55049999999999999</v>
      </c>
      <c r="I6" s="4">
        <f>H$9/H6*100</f>
        <v>87.617317590069632</v>
      </c>
      <c r="J6" s="5">
        <f>RANK(I6,$I$5:$I$8)</f>
        <v>4</v>
      </c>
      <c r="K6" s="14"/>
      <c r="L6" s="2">
        <v>0</v>
      </c>
      <c r="M6" s="2">
        <v>12.6</v>
      </c>
      <c r="N6" s="2">
        <v>0</v>
      </c>
      <c r="O6" s="2">
        <v>12.6</v>
      </c>
      <c r="P6" s="2">
        <v>0</v>
      </c>
      <c r="Q6" s="19">
        <v>0</v>
      </c>
      <c r="R6" s="16">
        <f t="shared" ref="R6:R8" si="2">(((L6+(M6/60))+(N6+(O6/60)))/2)+(P6+(Q6/60))</f>
        <v>0.21</v>
      </c>
      <c r="S6" s="4">
        <f>R$9/R6*100</f>
        <v>74.603174603174622</v>
      </c>
      <c r="T6" s="5">
        <f>RANK(S6,S$5:S$8)</f>
        <v>2</v>
      </c>
      <c r="U6" s="14"/>
      <c r="V6" s="2">
        <v>2</v>
      </c>
      <c r="W6" s="2">
        <v>4.8499999999999996</v>
      </c>
      <c r="X6" s="2">
        <v>2</v>
      </c>
      <c r="Y6" s="2">
        <v>5.0599999999999996</v>
      </c>
      <c r="Z6" s="2">
        <v>0</v>
      </c>
      <c r="AA6" s="19">
        <v>0</v>
      </c>
      <c r="AB6" s="16">
        <f t="shared" ref="AB6:AB8" si="3">(((V6+(W6/60))+(X6+(Y6/60)))/2)+(Z6+(AA6/60))</f>
        <v>2.0825833333333335</v>
      </c>
      <c r="AC6" s="4">
        <f>AB$9/AB6*100</f>
        <v>11.019967188187746</v>
      </c>
      <c r="AD6" s="5">
        <f>RANK(AC6,AC$5:AC$8)</f>
        <v>3</v>
      </c>
      <c r="AE6" s="14"/>
      <c r="AF6" s="2">
        <v>0</v>
      </c>
      <c r="AG6" s="2">
        <v>46.22</v>
      </c>
      <c r="AH6" s="2">
        <v>0</v>
      </c>
      <c r="AI6" s="2">
        <v>46.25</v>
      </c>
      <c r="AJ6" s="2">
        <v>0</v>
      </c>
      <c r="AK6" s="19">
        <v>0</v>
      </c>
      <c r="AL6" s="16">
        <f t="shared" ref="AL6:AL8" si="4">(((AF6+(AG6/60))+(AH6+(AI6/60)))/2)+(AJ6+(AK6/60))</f>
        <v>0.7705833333333334</v>
      </c>
      <c r="AM6" s="4">
        <f>AL$9/AL6*100</f>
        <v>71.277170974370065</v>
      </c>
      <c r="AN6" s="5">
        <f>RANK(AM6,AM$5:AM$8)</f>
        <v>3</v>
      </c>
      <c r="AO6" s="14"/>
      <c r="AP6" s="2">
        <v>0</v>
      </c>
      <c r="AQ6" s="19">
        <v>0</v>
      </c>
      <c r="AR6" s="2">
        <v>0</v>
      </c>
      <c r="AS6" s="19">
        <v>0</v>
      </c>
      <c r="AT6" s="2">
        <v>0</v>
      </c>
      <c r="AU6" s="16">
        <f t="shared" ref="AU6:AU8" si="5">SUM(AP6:AT6)</f>
        <v>0</v>
      </c>
      <c r="AV6" s="4">
        <f>AU6/AU$9*100</f>
        <v>0</v>
      </c>
      <c r="AW6" s="5">
        <f>RANK(AV6,AV$5:AV$8)</f>
        <v>4</v>
      </c>
      <c r="AX6" s="14"/>
      <c r="AY6" s="2">
        <v>0</v>
      </c>
      <c r="AZ6" s="19">
        <v>0</v>
      </c>
      <c r="BA6" s="2">
        <v>0</v>
      </c>
      <c r="BB6" s="19">
        <v>0</v>
      </c>
      <c r="BC6" s="27">
        <f t="shared" ref="BC6:BC8" si="6">(((AY6+(AZ6/60))+(BA6+(BB6/60)))/2)</f>
        <v>0</v>
      </c>
      <c r="BD6" s="40">
        <v>19</v>
      </c>
      <c r="BE6" s="38">
        <f>BD$9/BD6*100</f>
        <v>52.631578947368418</v>
      </c>
      <c r="BF6" s="5">
        <f>RANK(BE6,BE$5:BE$8)</f>
        <v>4</v>
      </c>
      <c r="BG6" s="15"/>
      <c r="BH6" s="33">
        <f t="shared" si="0"/>
        <v>297.14920930317049</v>
      </c>
      <c r="BI6" s="36">
        <f>RANK(BH6,BH$5:BH$8)</f>
        <v>3</v>
      </c>
      <c r="BJ6" s="15"/>
    </row>
    <row r="7" spans="1:62" ht="16" thickBot="1" x14ac:dyDescent="0.25">
      <c r="A7" s="3" t="s">
        <v>15</v>
      </c>
      <c r="B7" s="2"/>
      <c r="C7" s="2">
        <v>28.94</v>
      </c>
      <c r="D7" s="2">
        <v>0</v>
      </c>
      <c r="E7" s="2">
        <v>28.94</v>
      </c>
      <c r="F7" s="2">
        <v>0</v>
      </c>
      <c r="G7" s="19">
        <v>0</v>
      </c>
      <c r="H7" s="16">
        <f t="shared" si="1"/>
        <v>0.48233333333333334</v>
      </c>
      <c r="I7" s="4">
        <f>H$9/H7*100</f>
        <v>100</v>
      </c>
      <c r="J7" s="5">
        <f>RANK(I7,$I$5:$I$8)</f>
        <v>1</v>
      </c>
      <c r="K7" s="14"/>
      <c r="L7" s="2">
        <v>0</v>
      </c>
      <c r="M7" s="2">
        <v>9.4</v>
      </c>
      <c r="N7" s="2">
        <v>0</v>
      </c>
      <c r="O7" s="2">
        <v>9.4</v>
      </c>
      <c r="P7" s="2">
        <v>0</v>
      </c>
      <c r="Q7" s="19">
        <v>0</v>
      </c>
      <c r="R7" s="16">
        <f t="shared" si="2"/>
        <v>0.15666666666666668</v>
      </c>
      <c r="S7" s="4">
        <f>R$9/R7*100</f>
        <v>100</v>
      </c>
      <c r="T7" s="5">
        <f>RANK(S7,S$5:S$8)</f>
        <v>1</v>
      </c>
      <c r="U7" s="14"/>
      <c r="V7" s="2">
        <v>0</v>
      </c>
      <c r="W7" s="2">
        <v>13.69</v>
      </c>
      <c r="X7" s="2">
        <v>0</v>
      </c>
      <c r="Y7" s="2">
        <v>13.85</v>
      </c>
      <c r="Z7" s="2">
        <v>0</v>
      </c>
      <c r="AA7" s="19">
        <v>0</v>
      </c>
      <c r="AB7" s="16">
        <f t="shared" si="3"/>
        <v>0.22949999999999998</v>
      </c>
      <c r="AC7" s="4">
        <f>AB$9/AB7*100</f>
        <v>100</v>
      </c>
      <c r="AD7" s="5">
        <f>RANK(AC7,AC$5:AC$8)</f>
        <v>1</v>
      </c>
      <c r="AE7" s="14"/>
      <c r="AF7" s="2">
        <v>0</v>
      </c>
      <c r="AG7" s="2">
        <v>36.840000000000003</v>
      </c>
      <c r="AH7" s="2">
        <v>0</v>
      </c>
      <c r="AI7" s="2">
        <v>36.78</v>
      </c>
      <c r="AJ7" s="2">
        <v>0</v>
      </c>
      <c r="AK7" s="19">
        <v>0</v>
      </c>
      <c r="AL7" s="16">
        <f t="shared" si="4"/>
        <v>0.61350000000000005</v>
      </c>
      <c r="AM7" s="4">
        <f>AL$9/AL7*100</f>
        <v>89.527302363488175</v>
      </c>
      <c r="AN7" s="5">
        <f>RANK(AM7,AM$5:AM$8)</f>
        <v>2</v>
      </c>
      <c r="AO7" s="14"/>
      <c r="AP7" s="2">
        <v>0</v>
      </c>
      <c r="AQ7" s="19">
        <v>1</v>
      </c>
      <c r="AR7" s="2">
        <v>1</v>
      </c>
      <c r="AS7" s="19">
        <v>3</v>
      </c>
      <c r="AT7" s="2">
        <v>2</v>
      </c>
      <c r="AU7" s="16">
        <f t="shared" si="5"/>
        <v>7</v>
      </c>
      <c r="AV7" s="4">
        <f>AU7/AU$9*100</f>
        <v>100</v>
      </c>
      <c r="AW7" s="5">
        <f>RANK(AV7,AV$5:AV$8)</f>
        <v>1</v>
      </c>
      <c r="AX7" s="14"/>
      <c r="AY7" s="2">
        <v>0</v>
      </c>
      <c r="AZ7" s="19">
        <v>0</v>
      </c>
      <c r="BA7" s="2">
        <v>0</v>
      </c>
      <c r="BB7" s="19">
        <v>0</v>
      </c>
      <c r="BC7" s="27">
        <f t="shared" si="6"/>
        <v>0</v>
      </c>
      <c r="BD7" s="40">
        <v>11</v>
      </c>
      <c r="BE7" s="38">
        <f>BD$9/BD7*100</f>
        <v>90.909090909090907</v>
      </c>
      <c r="BF7" s="5">
        <f>RANK(BE7,BE$5:BE$8)</f>
        <v>2</v>
      </c>
      <c r="BG7" s="15"/>
      <c r="BH7" s="33">
        <f t="shared" si="0"/>
        <v>580.43639327257904</v>
      </c>
      <c r="BI7" s="36">
        <f>RANK(BH7,BH$5:BH$8)</f>
        <v>1</v>
      </c>
      <c r="BJ7" s="15"/>
    </row>
    <row r="8" spans="1:62" x14ac:dyDescent="0.2">
      <c r="A8" s="3" t="s">
        <v>22</v>
      </c>
      <c r="B8" s="2">
        <v>0</v>
      </c>
      <c r="C8" s="2">
        <v>32.159999999999997</v>
      </c>
      <c r="D8" s="2">
        <v>0</v>
      </c>
      <c r="E8" s="2">
        <v>32.44</v>
      </c>
      <c r="F8" s="2">
        <v>0</v>
      </c>
      <c r="G8" s="19">
        <v>0</v>
      </c>
      <c r="H8" s="16">
        <f t="shared" si="1"/>
        <v>0.53833333333333333</v>
      </c>
      <c r="I8" s="4">
        <f>H$9/H8*100</f>
        <v>89.597523219814249</v>
      </c>
      <c r="J8" s="5">
        <f>RANK(I8,$I$5:$I$8)</f>
        <v>3</v>
      </c>
      <c r="K8" s="14"/>
      <c r="L8" s="2">
        <v>0</v>
      </c>
      <c r="M8" s="2">
        <v>15.03</v>
      </c>
      <c r="N8" s="2">
        <v>0</v>
      </c>
      <c r="O8" s="2">
        <v>15.03</v>
      </c>
      <c r="P8" s="2">
        <v>0</v>
      </c>
      <c r="Q8" s="19">
        <v>0</v>
      </c>
      <c r="R8" s="16">
        <f t="shared" si="2"/>
        <v>0.2505</v>
      </c>
      <c r="S8" s="4">
        <f>R$9/R8*100</f>
        <v>62.541583499667333</v>
      </c>
      <c r="T8" s="5">
        <f>RANK(S8,S$5:S$8)</f>
        <v>3</v>
      </c>
      <c r="U8" s="14"/>
      <c r="V8" s="2">
        <v>10</v>
      </c>
      <c r="W8" s="2">
        <v>0</v>
      </c>
      <c r="X8" s="2">
        <v>10</v>
      </c>
      <c r="Y8" s="2">
        <v>0</v>
      </c>
      <c r="Z8" s="2">
        <v>0</v>
      </c>
      <c r="AA8" s="19">
        <v>0</v>
      </c>
      <c r="AB8" s="16">
        <f t="shared" si="3"/>
        <v>10</v>
      </c>
      <c r="AC8" s="4">
        <v>0</v>
      </c>
      <c r="AD8" s="5">
        <f>RANK(AC8,AC$5:AC$8)</f>
        <v>4</v>
      </c>
      <c r="AE8" s="14"/>
      <c r="AF8" s="2">
        <v>0</v>
      </c>
      <c r="AG8" s="2">
        <v>59.03</v>
      </c>
      <c r="AH8" s="2">
        <v>0</v>
      </c>
      <c r="AI8" s="2">
        <v>58.91</v>
      </c>
      <c r="AJ8" s="2">
        <v>0</v>
      </c>
      <c r="AK8" s="19">
        <v>0</v>
      </c>
      <c r="AL8" s="16">
        <f t="shared" si="4"/>
        <v>0.98283333333333323</v>
      </c>
      <c r="AM8" s="4">
        <f>AL$9/AL8*100</f>
        <v>55.884347973545879</v>
      </c>
      <c r="AN8" s="5">
        <f>RANK(AM8,AM$5:AM$8)</f>
        <v>4</v>
      </c>
      <c r="AO8" s="14"/>
      <c r="AP8" s="2">
        <v>1</v>
      </c>
      <c r="AQ8" s="19">
        <v>0</v>
      </c>
      <c r="AR8" s="2">
        <v>0</v>
      </c>
      <c r="AS8" s="19">
        <v>0</v>
      </c>
      <c r="AT8" s="2">
        <v>0</v>
      </c>
      <c r="AU8" s="16">
        <f t="shared" si="5"/>
        <v>1</v>
      </c>
      <c r="AV8" s="4">
        <f>AU8/AU$9*100</f>
        <v>14.285714285714285</v>
      </c>
      <c r="AW8" s="5">
        <f>RANK(AV8,AV$5:AV$8)</f>
        <v>3</v>
      </c>
      <c r="AX8" s="14"/>
      <c r="AY8" s="2">
        <v>0</v>
      </c>
      <c r="AZ8" s="19">
        <v>0</v>
      </c>
      <c r="BA8" s="2">
        <v>0</v>
      </c>
      <c r="BB8" s="19">
        <v>0</v>
      </c>
      <c r="BC8" s="27">
        <f t="shared" si="6"/>
        <v>0</v>
      </c>
      <c r="BD8" s="40">
        <v>17</v>
      </c>
      <c r="BE8" s="38">
        <f>BD$9/BD8*100</f>
        <v>58.82352941176471</v>
      </c>
      <c r="BF8" s="5">
        <f>RANK(BE8,BE$5:BE$8)</f>
        <v>3</v>
      </c>
      <c r="BG8" s="15"/>
      <c r="BH8" s="33">
        <f t="shared" si="0"/>
        <v>281.13269839050645</v>
      </c>
      <c r="BI8" s="36">
        <f>RANK(BH8,BH$5:BH$8)</f>
        <v>4</v>
      </c>
      <c r="BJ8" s="15"/>
    </row>
    <row r="9" spans="1:62" x14ac:dyDescent="0.2">
      <c r="A9" s="14"/>
      <c r="B9" s="14"/>
      <c r="C9" s="14"/>
      <c r="D9" s="14"/>
      <c r="E9" s="14"/>
      <c r="F9" s="14"/>
      <c r="G9" t="s">
        <v>36</v>
      </c>
      <c r="H9" s="13">
        <f>MIN(H5:H8)</f>
        <v>0.48233333333333334</v>
      </c>
      <c r="I9" s="14"/>
      <c r="J9" s="14"/>
      <c r="K9" s="14"/>
      <c r="L9" s="14"/>
      <c r="M9" s="14"/>
      <c r="N9" s="14"/>
      <c r="O9" s="14"/>
      <c r="P9" s="14"/>
      <c r="Q9" t="s">
        <v>36</v>
      </c>
      <c r="R9" s="13">
        <f>MIN(R5:R8)</f>
        <v>0.15666666666666668</v>
      </c>
      <c r="S9" s="14"/>
      <c r="T9" s="14"/>
      <c r="U9" s="14"/>
      <c r="V9" s="14"/>
      <c r="W9" s="14"/>
      <c r="X9" s="14"/>
      <c r="Y9" s="14"/>
      <c r="Z9" s="14"/>
      <c r="AA9" t="s">
        <v>36</v>
      </c>
      <c r="AB9" s="13">
        <f>MIN(AB5:AB8)</f>
        <v>0.22949999999999998</v>
      </c>
      <c r="AC9" s="14"/>
      <c r="AD9" s="14"/>
      <c r="AE9" s="14"/>
      <c r="AF9" s="14"/>
      <c r="AG9" s="14"/>
      <c r="AH9" s="14"/>
      <c r="AI9" s="14"/>
      <c r="AJ9" s="14"/>
      <c r="AK9" t="s">
        <v>36</v>
      </c>
      <c r="AL9" s="13">
        <f>MIN(AL5:AL8)</f>
        <v>0.54925000000000002</v>
      </c>
      <c r="AM9" s="14"/>
      <c r="AN9" s="14"/>
      <c r="AO9" s="14"/>
      <c r="AP9" s="14"/>
      <c r="AQ9" s="14"/>
      <c r="AR9" s="14"/>
      <c r="AS9" s="14"/>
      <c r="AT9" t="s">
        <v>36</v>
      </c>
      <c r="AU9" s="13">
        <f>MAX(AU5:AU8)</f>
        <v>7</v>
      </c>
      <c r="AV9" s="14"/>
      <c r="AW9" s="14"/>
      <c r="AX9" s="14"/>
      <c r="AY9" s="14"/>
      <c r="AZ9" s="14"/>
      <c r="BA9" s="14"/>
      <c r="BB9" s="14"/>
      <c r="BC9" t="s">
        <v>36</v>
      </c>
      <c r="BD9" s="23">
        <f>MIN(BD5:BD8)</f>
        <v>10</v>
      </c>
      <c r="BE9" s="14"/>
      <c r="BF9" s="14"/>
      <c r="BG9" s="15"/>
      <c r="BH9" s="14"/>
      <c r="BI9" s="14"/>
      <c r="BJ9" s="15"/>
    </row>
    <row r="10" spans="1:62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</row>
    <row r="11" spans="1:62" ht="25" thickBot="1" x14ac:dyDescent="0.35">
      <c r="A11" s="30" t="s">
        <v>47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5"/>
      <c r="BH11" s="63" t="s">
        <v>65</v>
      </c>
      <c r="BI11" s="63"/>
      <c r="BJ11" s="15"/>
    </row>
    <row r="12" spans="1:62" ht="16" thickBot="1" x14ac:dyDescent="0.25">
      <c r="A12" s="28"/>
      <c r="B12" s="59" t="s">
        <v>49</v>
      </c>
      <c r="C12" s="60"/>
      <c r="D12" s="60"/>
      <c r="E12" s="60"/>
      <c r="F12" s="60"/>
      <c r="G12" s="60"/>
      <c r="H12" s="60"/>
      <c r="I12" s="60"/>
      <c r="J12" s="61"/>
      <c r="K12" s="14"/>
      <c r="L12" s="59" t="s">
        <v>50</v>
      </c>
      <c r="M12" s="60"/>
      <c r="N12" s="60"/>
      <c r="O12" s="60"/>
      <c r="P12" s="60"/>
      <c r="Q12" s="60"/>
      <c r="R12" s="60"/>
      <c r="S12" s="60"/>
      <c r="T12" s="61"/>
      <c r="U12" s="14"/>
      <c r="V12" s="59" t="s">
        <v>51</v>
      </c>
      <c r="W12" s="60"/>
      <c r="X12" s="60"/>
      <c r="Y12" s="60"/>
      <c r="Z12" s="60"/>
      <c r="AA12" s="60"/>
      <c r="AB12" s="60"/>
      <c r="AC12" s="60"/>
      <c r="AD12" s="61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5"/>
      <c r="BH12" s="14"/>
      <c r="BI12" s="14"/>
      <c r="BJ12" s="15"/>
    </row>
    <row r="13" spans="1:62" x14ac:dyDescent="0.2">
      <c r="A13" s="55" t="s">
        <v>32</v>
      </c>
      <c r="B13" s="57" t="s">
        <v>1</v>
      </c>
      <c r="C13" s="58"/>
      <c r="D13" s="57" t="s">
        <v>2</v>
      </c>
      <c r="E13" s="58"/>
      <c r="F13" s="57" t="s">
        <v>37</v>
      </c>
      <c r="G13" s="58"/>
      <c r="H13" s="1" t="s">
        <v>3</v>
      </c>
      <c r="I13" s="6" t="s">
        <v>34</v>
      </c>
      <c r="J13" s="7" t="s">
        <v>34</v>
      </c>
      <c r="K13" s="14"/>
      <c r="L13" s="57" t="s">
        <v>1</v>
      </c>
      <c r="M13" s="58"/>
      <c r="N13" s="57" t="s">
        <v>2</v>
      </c>
      <c r="O13" s="58"/>
      <c r="P13" s="57" t="s">
        <v>37</v>
      </c>
      <c r="Q13" s="58"/>
      <c r="R13" s="1" t="s">
        <v>3</v>
      </c>
      <c r="S13" s="6" t="s">
        <v>34</v>
      </c>
      <c r="T13" s="7" t="s">
        <v>34</v>
      </c>
      <c r="U13" s="14"/>
      <c r="V13" s="57" t="s">
        <v>1</v>
      </c>
      <c r="W13" s="58"/>
      <c r="X13" s="57" t="s">
        <v>2</v>
      </c>
      <c r="Y13" s="58"/>
      <c r="Z13" s="57" t="s">
        <v>37</v>
      </c>
      <c r="AA13" s="58"/>
      <c r="AB13" s="1" t="s">
        <v>3</v>
      </c>
      <c r="AC13" s="6" t="s">
        <v>34</v>
      </c>
      <c r="AD13" s="7" t="s">
        <v>34</v>
      </c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5"/>
      <c r="BH13" s="31" t="s">
        <v>6</v>
      </c>
      <c r="BI13" s="34" t="s">
        <v>46</v>
      </c>
      <c r="BJ13" s="15"/>
    </row>
    <row r="14" spans="1:62" ht="16" thickBot="1" x14ac:dyDescent="0.25">
      <c r="A14" s="56"/>
      <c r="B14" s="11" t="s">
        <v>4</v>
      </c>
      <c r="C14" s="12" t="s">
        <v>5</v>
      </c>
      <c r="D14" s="11" t="s">
        <v>4</v>
      </c>
      <c r="E14" s="12" t="s">
        <v>5</v>
      </c>
      <c r="F14" s="11" t="s">
        <v>4</v>
      </c>
      <c r="G14" s="12" t="s">
        <v>5</v>
      </c>
      <c r="H14" s="10" t="s">
        <v>6</v>
      </c>
      <c r="I14" s="8" t="s">
        <v>33</v>
      </c>
      <c r="J14" s="9" t="s">
        <v>35</v>
      </c>
      <c r="K14" s="14"/>
      <c r="L14" s="11" t="s">
        <v>4</v>
      </c>
      <c r="M14" s="12" t="s">
        <v>5</v>
      </c>
      <c r="N14" s="11" t="s">
        <v>4</v>
      </c>
      <c r="O14" s="12" t="s">
        <v>5</v>
      </c>
      <c r="P14" s="11" t="s">
        <v>4</v>
      </c>
      <c r="Q14" s="12" t="s">
        <v>5</v>
      </c>
      <c r="R14" s="10" t="s">
        <v>6</v>
      </c>
      <c r="S14" s="8" t="s">
        <v>33</v>
      </c>
      <c r="T14" s="9" t="s">
        <v>35</v>
      </c>
      <c r="U14" s="14"/>
      <c r="V14" s="11" t="s">
        <v>4</v>
      </c>
      <c r="W14" s="12" t="s">
        <v>5</v>
      </c>
      <c r="X14" s="11" t="s">
        <v>4</v>
      </c>
      <c r="Y14" s="12" t="s">
        <v>5</v>
      </c>
      <c r="Z14" s="11" t="s">
        <v>4</v>
      </c>
      <c r="AA14" s="12" t="s">
        <v>5</v>
      </c>
      <c r="AB14" s="10" t="s">
        <v>6</v>
      </c>
      <c r="AC14" s="8" t="s">
        <v>33</v>
      </c>
      <c r="AD14" s="9" t="s">
        <v>35</v>
      </c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5"/>
      <c r="BH14" s="32" t="s">
        <v>33</v>
      </c>
      <c r="BI14" s="35" t="s">
        <v>35</v>
      </c>
      <c r="BJ14" s="15"/>
    </row>
    <row r="15" spans="1:62" ht="16" thickBot="1" x14ac:dyDescent="0.25">
      <c r="A15" s="3" t="s">
        <v>14</v>
      </c>
      <c r="B15" s="17">
        <v>0</v>
      </c>
      <c r="C15" s="17">
        <v>41.44</v>
      </c>
      <c r="D15" s="17">
        <v>0</v>
      </c>
      <c r="E15" s="17">
        <v>41.66</v>
      </c>
      <c r="F15" s="17">
        <v>0</v>
      </c>
      <c r="G15" s="18">
        <v>0</v>
      </c>
      <c r="H15" s="16">
        <f>(((B15+(C15/60))+(D15+(E15/60)))/2)+(F15+(G15/60))</f>
        <v>0.69249999999999989</v>
      </c>
      <c r="I15" s="4">
        <f>H$19/H15*100</f>
        <v>88.411552346570403</v>
      </c>
      <c r="J15" s="5">
        <f>RANK(I15,I$15:I$18)</f>
        <v>3</v>
      </c>
      <c r="K15" s="14"/>
      <c r="L15" s="17">
        <v>3</v>
      </c>
      <c r="M15" s="17">
        <v>7.69</v>
      </c>
      <c r="N15" s="17">
        <v>3</v>
      </c>
      <c r="O15" s="17">
        <v>7.85</v>
      </c>
      <c r="P15" s="17">
        <v>0</v>
      </c>
      <c r="Q15" s="18">
        <v>0</v>
      </c>
      <c r="R15" s="16">
        <f>(((L15+(M15/60))+(N15+(O15/60)))/2)+(P15+(Q15/60))</f>
        <v>3.1295000000000002</v>
      </c>
      <c r="S15" s="4">
        <f>R$19/R15*100</f>
        <v>100</v>
      </c>
      <c r="T15" s="5">
        <f>RANK(S15,S$15:S$18)</f>
        <v>1</v>
      </c>
      <c r="U15" s="14"/>
      <c r="V15" s="17">
        <v>0</v>
      </c>
      <c r="W15" s="17">
        <v>18.78</v>
      </c>
      <c r="X15" s="17">
        <v>0</v>
      </c>
      <c r="Y15" s="17">
        <v>18.91</v>
      </c>
      <c r="Z15" s="17">
        <v>0</v>
      </c>
      <c r="AA15" s="18">
        <v>0</v>
      </c>
      <c r="AB15" s="16">
        <f>(((V15+(W15/60))+(X15+(Y15/60)))/2)+(Z15+(AA15/60))</f>
        <v>0.31408333333333333</v>
      </c>
      <c r="AC15" s="4">
        <f>AB$19/AB15*100</f>
        <v>100</v>
      </c>
      <c r="AD15" s="5">
        <f>RANK(AC15,AC$15:AC$18)</f>
        <v>1</v>
      </c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5"/>
      <c r="BH15" s="33">
        <f>I15+S15+AC15</f>
        <v>288.41155234657037</v>
      </c>
      <c r="BI15" s="41">
        <f>RANK(BH15,BH$15:BH$18)</f>
        <v>1</v>
      </c>
      <c r="BJ15" s="15"/>
    </row>
    <row r="16" spans="1:62" ht="16" thickBot="1" x14ac:dyDescent="0.25">
      <c r="A16" s="3" t="s">
        <v>24</v>
      </c>
      <c r="B16" s="2">
        <v>0</v>
      </c>
      <c r="C16" s="2">
        <v>38.659999999999997</v>
      </c>
      <c r="D16" s="2">
        <v>0</v>
      </c>
      <c r="E16" s="2">
        <v>38.68</v>
      </c>
      <c r="F16" s="2">
        <v>0</v>
      </c>
      <c r="G16" s="19">
        <v>0</v>
      </c>
      <c r="H16" s="16">
        <f t="shared" ref="H16:H18" si="7">(((B16+(C16/60))+(D16+(E16/60)))/2)+(F16+(G16/60))</f>
        <v>0.64449999999999996</v>
      </c>
      <c r="I16" s="4">
        <f t="shared" ref="I16:I18" si="8">H$19/H16*100</f>
        <v>94.996121024049657</v>
      </c>
      <c r="J16" s="5">
        <f>RANK(I16,I$15:I$18)</f>
        <v>2</v>
      </c>
      <c r="K16" s="14"/>
      <c r="L16" s="2">
        <v>3</v>
      </c>
      <c r="M16" s="2">
        <v>36.96</v>
      </c>
      <c r="N16" s="2">
        <v>3</v>
      </c>
      <c r="O16" s="2">
        <v>37.159999999999997</v>
      </c>
      <c r="P16" s="2">
        <v>0</v>
      </c>
      <c r="Q16" s="19">
        <v>0</v>
      </c>
      <c r="R16" s="16">
        <f t="shared" ref="R16:R18" si="9">(((L16+(M16/60))+(N16+(O16/60)))/2)+(P16+(Q16/60))</f>
        <v>3.6176666666666666</v>
      </c>
      <c r="S16" s="4">
        <f t="shared" ref="S16:S17" si="10">R$19/R16*100</f>
        <v>86.506035197641211</v>
      </c>
      <c r="T16" s="5">
        <f>RANK(S16,S$15:S$18)</f>
        <v>2</v>
      </c>
      <c r="U16" s="14"/>
      <c r="V16" s="2">
        <v>0</v>
      </c>
      <c r="W16" s="2">
        <v>49.75</v>
      </c>
      <c r="X16" s="2">
        <v>0</v>
      </c>
      <c r="Y16" s="2">
        <v>49.81</v>
      </c>
      <c r="Z16" s="2">
        <v>0</v>
      </c>
      <c r="AA16" s="19">
        <v>0</v>
      </c>
      <c r="AB16" s="16">
        <f t="shared" ref="AB16:AB18" si="11">(((V16+(W16/60))+(X16+(Y16/60)))/2)+(Z16+(AA16/60))</f>
        <v>0.82966666666666677</v>
      </c>
      <c r="AC16" s="4">
        <f t="shared" ref="AC16:AC18" si="12">AB$19/AB16*100</f>
        <v>37.856568903173958</v>
      </c>
      <c r="AD16" s="5">
        <f>RANK(AC16,AC$15:AC$18)</f>
        <v>3</v>
      </c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5"/>
      <c r="BH16" s="33">
        <f t="shared" ref="BH16:BH18" si="13">I16+S16+AC16</f>
        <v>219.35872512486483</v>
      </c>
      <c r="BI16" s="41">
        <f>RANK(BH16,BH$15:BH$18)</f>
        <v>2</v>
      </c>
      <c r="BJ16" s="15"/>
    </row>
    <row r="17" spans="1:62" ht="16" thickBot="1" x14ac:dyDescent="0.25">
      <c r="A17" s="3" t="s">
        <v>15</v>
      </c>
      <c r="B17" s="2">
        <v>0</v>
      </c>
      <c r="C17" s="2">
        <v>36.81</v>
      </c>
      <c r="D17" s="2">
        <v>0</v>
      </c>
      <c r="E17" s="2">
        <v>36.659999999999997</v>
      </c>
      <c r="F17" s="2">
        <v>0</v>
      </c>
      <c r="G17" s="19">
        <v>0</v>
      </c>
      <c r="H17" s="16">
        <f t="shared" si="7"/>
        <v>0.61224999999999996</v>
      </c>
      <c r="I17" s="4">
        <f t="shared" si="8"/>
        <v>100</v>
      </c>
      <c r="J17" s="5">
        <f>RANK(I17,I$15:I$18)</f>
        <v>1</v>
      </c>
      <c r="K17" s="14"/>
      <c r="L17" s="2">
        <v>6</v>
      </c>
      <c r="M17" s="2">
        <v>11.72</v>
      </c>
      <c r="N17" s="2">
        <v>6</v>
      </c>
      <c r="O17" s="2">
        <v>11.82</v>
      </c>
      <c r="P17" s="2">
        <v>0</v>
      </c>
      <c r="Q17" s="19">
        <v>0</v>
      </c>
      <c r="R17" s="16">
        <f t="shared" si="9"/>
        <v>6.1961666666666666</v>
      </c>
      <c r="S17" s="4">
        <f t="shared" si="10"/>
        <v>50.507033918820774</v>
      </c>
      <c r="T17" s="5">
        <f>RANK(S17,S$15:S$18)</f>
        <v>3</v>
      </c>
      <c r="U17" s="14"/>
      <c r="V17" s="2">
        <v>0</v>
      </c>
      <c r="W17" s="2">
        <v>31.19</v>
      </c>
      <c r="X17" s="2">
        <v>0</v>
      </c>
      <c r="Y17" s="2">
        <v>31.32</v>
      </c>
      <c r="Z17" s="2">
        <v>0</v>
      </c>
      <c r="AA17" s="19">
        <v>0</v>
      </c>
      <c r="AB17" s="16">
        <f t="shared" si="11"/>
        <v>0.52091666666666669</v>
      </c>
      <c r="AC17" s="4">
        <f t="shared" si="12"/>
        <v>60.294352903535433</v>
      </c>
      <c r="AD17" s="5">
        <f>RANK(AC17,AC$15:AC$18)</f>
        <v>2</v>
      </c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5"/>
      <c r="BH17" s="33">
        <f t="shared" si="13"/>
        <v>210.80138682235622</v>
      </c>
      <c r="BI17" s="41">
        <f>RANK(BH17,BH$15:BH$18)</f>
        <v>3</v>
      </c>
      <c r="BJ17" s="15"/>
    </row>
    <row r="18" spans="1:62" x14ac:dyDescent="0.2">
      <c r="A18" s="3" t="s">
        <v>22</v>
      </c>
      <c r="B18" s="2">
        <v>1</v>
      </c>
      <c r="C18" s="2">
        <v>1.84</v>
      </c>
      <c r="D18" s="2">
        <v>1</v>
      </c>
      <c r="E18" s="2">
        <v>2.09</v>
      </c>
      <c r="F18" s="2">
        <v>0</v>
      </c>
      <c r="G18" s="19">
        <v>0</v>
      </c>
      <c r="H18" s="16">
        <f t="shared" si="7"/>
        <v>1.0327500000000001</v>
      </c>
      <c r="I18" s="4">
        <f t="shared" si="8"/>
        <v>59.28346647300895</v>
      </c>
      <c r="J18" s="5">
        <f>RANK(I18,I$15:I$18)</f>
        <v>4</v>
      </c>
      <c r="K18" s="14"/>
      <c r="L18" s="2">
        <v>10</v>
      </c>
      <c r="M18" s="2">
        <v>0</v>
      </c>
      <c r="N18" s="2">
        <v>10</v>
      </c>
      <c r="O18" s="2">
        <v>0</v>
      </c>
      <c r="P18" s="2">
        <v>0</v>
      </c>
      <c r="Q18" s="19">
        <v>0</v>
      </c>
      <c r="R18" s="16">
        <f t="shared" si="9"/>
        <v>10</v>
      </c>
      <c r="S18" s="4">
        <v>0</v>
      </c>
      <c r="T18" s="5">
        <f>RANK(S18,S$15:S$18)</f>
        <v>4</v>
      </c>
      <c r="U18" s="14"/>
      <c r="V18" s="2">
        <v>1</v>
      </c>
      <c r="W18" s="2">
        <v>9.69</v>
      </c>
      <c r="X18" s="2">
        <v>1</v>
      </c>
      <c r="Y18" s="2">
        <v>9.66</v>
      </c>
      <c r="Z18" s="2">
        <v>0</v>
      </c>
      <c r="AA18" s="19">
        <v>0</v>
      </c>
      <c r="AB18" s="16">
        <f t="shared" si="11"/>
        <v>1.1612499999999999</v>
      </c>
      <c r="AC18" s="4">
        <f t="shared" si="12"/>
        <v>27.047003946896307</v>
      </c>
      <c r="AD18" s="5">
        <f>RANK(AC18,AC$15:AC$18)</f>
        <v>4</v>
      </c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5"/>
      <c r="BH18" s="33">
        <f t="shared" si="13"/>
        <v>86.330470419905254</v>
      </c>
      <c r="BI18" s="41">
        <f>RANK(BH18,BH$15:BH$18)</f>
        <v>4</v>
      </c>
      <c r="BJ18" s="15"/>
    </row>
    <row r="19" spans="1:62" x14ac:dyDescent="0.2">
      <c r="A19" s="14"/>
      <c r="B19" s="14"/>
      <c r="C19" s="14"/>
      <c r="D19" s="14"/>
      <c r="E19" s="14"/>
      <c r="F19" s="14"/>
      <c r="G19" t="s">
        <v>36</v>
      </c>
      <c r="H19" s="13">
        <f>MIN(H15:H18)</f>
        <v>0.61224999999999996</v>
      </c>
      <c r="I19" s="14"/>
      <c r="J19" s="14"/>
      <c r="K19" s="14"/>
      <c r="L19" s="14"/>
      <c r="M19" s="14"/>
      <c r="N19" s="14"/>
      <c r="O19" s="14"/>
      <c r="P19" s="14"/>
      <c r="Q19" t="s">
        <v>36</v>
      </c>
      <c r="R19" s="13">
        <f>MIN(R15:R18)</f>
        <v>3.1295000000000002</v>
      </c>
      <c r="S19" s="14"/>
      <c r="T19" s="14"/>
      <c r="U19" s="14"/>
      <c r="V19" s="14"/>
      <c r="W19" s="14"/>
      <c r="X19" s="14"/>
      <c r="Y19" s="14"/>
      <c r="Z19" s="14"/>
      <c r="AA19" t="s">
        <v>36</v>
      </c>
      <c r="AB19" s="13">
        <f>MIN(AB15:AB18)</f>
        <v>0.31408333333333333</v>
      </c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5"/>
      <c r="BH19" s="14"/>
      <c r="BI19" s="14"/>
      <c r="BJ19" s="15"/>
    </row>
    <row r="20" spans="1:62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</row>
    <row r="21" spans="1:62" ht="25" thickBot="1" x14ac:dyDescent="0.35">
      <c r="A21" s="30" t="s">
        <v>52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5"/>
      <c r="BH21" s="63" t="s">
        <v>66</v>
      </c>
      <c r="BI21" s="63"/>
      <c r="BJ21" s="15"/>
    </row>
    <row r="22" spans="1:62" ht="16" thickBot="1" x14ac:dyDescent="0.25">
      <c r="A22" s="28"/>
      <c r="B22" s="59" t="s">
        <v>53</v>
      </c>
      <c r="C22" s="60"/>
      <c r="D22" s="60"/>
      <c r="E22" s="60"/>
      <c r="F22" s="60"/>
      <c r="G22" s="60"/>
      <c r="H22" s="60"/>
      <c r="I22" s="60"/>
      <c r="J22" s="61"/>
      <c r="K22" s="14"/>
      <c r="L22" s="59" t="s">
        <v>54</v>
      </c>
      <c r="M22" s="60"/>
      <c r="N22" s="60"/>
      <c r="O22" s="60"/>
      <c r="P22" s="60"/>
      <c r="Q22" s="60"/>
      <c r="R22" s="60"/>
      <c r="S22" s="60"/>
      <c r="T22" s="61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5"/>
      <c r="BH22" s="14"/>
      <c r="BI22" s="14"/>
      <c r="BJ22" s="15"/>
    </row>
    <row r="23" spans="1:62" x14ac:dyDescent="0.2">
      <c r="A23" s="55" t="s">
        <v>32</v>
      </c>
      <c r="B23" s="57" t="s">
        <v>1</v>
      </c>
      <c r="C23" s="58"/>
      <c r="D23" s="57" t="s">
        <v>2</v>
      </c>
      <c r="E23" s="58"/>
      <c r="F23" s="57" t="s">
        <v>37</v>
      </c>
      <c r="G23" s="58"/>
      <c r="H23" s="1" t="s">
        <v>3</v>
      </c>
      <c r="I23" s="6" t="s">
        <v>34</v>
      </c>
      <c r="J23" s="7" t="s">
        <v>34</v>
      </c>
      <c r="K23" s="14"/>
      <c r="L23" s="57" t="s">
        <v>1</v>
      </c>
      <c r="M23" s="58"/>
      <c r="N23" s="57" t="s">
        <v>2</v>
      </c>
      <c r="O23" s="58"/>
      <c r="P23" s="57" t="s">
        <v>37</v>
      </c>
      <c r="Q23" s="58"/>
      <c r="R23" s="1" t="s">
        <v>3</v>
      </c>
      <c r="S23" s="6" t="s">
        <v>34</v>
      </c>
      <c r="T23" s="7" t="s">
        <v>34</v>
      </c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5"/>
      <c r="BH23" s="31" t="s">
        <v>6</v>
      </c>
      <c r="BI23" s="34" t="s">
        <v>46</v>
      </c>
      <c r="BJ23" s="15"/>
    </row>
    <row r="24" spans="1:62" ht="16" thickBot="1" x14ac:dyDescent="0.25">
      <c r="A24" s="56"/>
      <c r="B24" s="11" t="s">
        <v>4</v>
      </c>
      <c r="C24" s="12" t="s">
        <v>5</v>
      </c>
      <c r="D24" s="11" t="s">
        <v>4</v>
      </c>
      <c r="E24" s="12" t="s">
        <v>5</v>
      </c>
      <c r="F24" s="11" t="s">
        <v>4</v>
      </c>
      <c r="G24" s="12" t="s">
        <v>5</v>
      </c>
      <c r="H24" s="10" t="s">
        <v>6</v>
      </c>
      <c r="I24" s="8" t="s">
        <v>33</v>
      </c>
      <c r="J24" s="9" t="s">
        <v>35</v>
      </c>
      <c r="K24" s="14"/>
      <c r="L24" s="11" t="s">
        <v>4</v>
      </c>
      <c r="M24" s="12" t="s">
        <v>5</v>
      </c>
      <c r="N24" s="11" t="s">
        <v>4</v>
      </c>
      <c r="O24" s="12" t="s">
        <v>5</v>
      </c>
      <c r="P24" s="11" t="s">
        <v>4</v>
      </c>
      <c r="Q24" s="12" t="s">
        <v>5</v>
      </c>
      <c r="R24" s="10" t="s">
        <v>6</v>
      </c>
      <c r="S24" s="8" t="s">
        <v>33</v>
      </c>
      <c r="T24" s="9" t="s">
        <v>35</v>
      </c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5"/>
      <c r="BH24" s="32" t="s">
        <v>33</v>
      </c>
      <c r="BI24" s="35" t="s">
        <v>35</v>
      </c>
      <c r="BJ24" s="15"/>
    </row>
    <row r="25" spans="1:62" x14ac:dyDescent="0.2">
      <c r="A25" s="3" t="s">
        <v>14</v>
      </c>
      <c r="B25" s="17">
        <v>1</v>
      </c>
      <c r="C25" s="17">
        <v>29.97</v>
      </c>
      <c r="D25" s="17">
        <v>1</v>
      </c>
      <c r="E25" s="17">
        <v>29.57</v>
      </c>
      <c r="F25" s="17">
        <v>0</v>
      </c>
      <c r="G25" s="18">
        <v>0</v>
      </c>
      <c r="H25" s="16">
        <f>(((B25+(C25/60))+(D25+(E25/60)))/2)+(F25+(G25/60))</f>
        <v>1.4961666666666669</v>
      </c>
      <c r="I25" s="4">
        <f>H$29/H25*100</f>
        <v>98.585273476662564</v>
      </c>
      <c r="J25" s="5">
        <f>RANK(I25,I$25:I$28)</f>
        <v>2</v>
      </c>
      <c r="K25" s="14"/>
      <c r="L25" s="17">
        <v>0</v>
      </c>
      <c r="M25" s="17">
        <v>53.19</v>
      </c>
      <c r="N25" s="17">
        <v>0</v>
      </c>
      <c r="O25" s="17">
        <v>53.22</v>
      </c>
      <c r="P25" s="17">
        <v>0</v>
      </c>
      <c r="Q25" s="18">
        <v>0</v>
      </c>
      <c r="R25" s="16">
        <f>(((L25+(M25/60))+(N25+(O25/60)))/2)+(P25+(Q25/60))</f>
        <v>0.88674999999999993</v>
      </c>
      <c r="S25" s="4">
        <f>R$29/R25*100</f>
        <v>100</v>
      </c>
      <c r="T25" s="5">
        <f>RANK(S25,S$25:S$28)</f>
        <v>1</v>
      </c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5"/>
      <c r="BH25" s="33">
        <f>I25+S25</f>
        <v>198.58527347666256</v>
      </c>
      <c r="BI25" s="36">
        <f>RANK(BH25,BH$25:BH$28)</f>
        <v>1</v>
      </c>
      <c r="BJ25" s="15"/>
    </row>
    <row r="26" spans="1:62" x14ac:dyDescent="0.2">
      <c r="A26" s="3" t="s">
        <v>24</v>
      </c>
      <c r="B26" s="2">
        <v>1</v>
      </c>
      <c r="C26" s="2">
        <v>28.5</v>
      </c>
      <c r="D26" s="2">
        <v>1</v>
      </c>
      <c r="E26" s="2">
        <v>28.5</v>
      </c>
      <c r="F26" s="2">
        <v>0</v>
      </c>
      <c r="G26" s="19">
        <v>0</v>
      </c>
      <c r="H26" s="16">
        <f t="shared" ref="H26:H28" si="14">(((B26+(C26/60))+(D26+(E26/60)))/2)+(F26+(G26/60))</f>
        <v>1.4750000000000001</v>
      </c>
      <c r="I26" s="4">
        <f t="shared" ref="I26:I28" si="15">H$29/H26*100</f>
        <v>100</v>
      </c>
      <c r="J26" s="5">
        <f>RANK(I26,I$25:I$28)</f>
        <v>1</v>
      </c>
      <c r="K26" s="14"/>
      <c r="L26" s="2">
        <v>1</v>
      </c>
      <c r="M26" s="2">
        <v>14.59</v>
      </c>
      <c r="N26" s="2">
        <v>1</v>
      </c>
      <c r="O26" s="2">
        <v>14.5</v>
      </c>
      <c r="P26" s="2">
        <v>0</v>
      </c>
      <c r="Q26" s="19">
        <v>0</v>
      </c>
      <c r="R26" s="16">
        <f t="shared" ref="R26:R28" si="16">(((L26+(M26/60))+(N26+(O26/60)))/2)+(P26+(Q26/60))</f>
        <v>1.2424166666666667</v>
      </c>
      <c r="S26" s="4">
        <f t="shared" ref="S26:S28" si="17">R$29/R26*100</f>
        <v>71.372996176805941</v>
      </c>
      <c r="T26" s="5">
        <f>RANK(S26,S$25:S$28)</f>
        <v>3</v>
      </c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5"/>
      <c r="BH26" s="33">
        <f t="shared" ref="BH26:BH28" si="18">I26+S26</f>
        <v>171.37299617680594</v>
      </c>
      <c r="BI26" s="36">
        <f>RANK(BH26,BH$25:BH$28)</f>
        <v>2</v>
      </c>
      <c r="BJ26" s="15"/>
    </row>
    <row r="27" spans="1:62" x14ac:dyDescent="0.2">
      <c r="A27" s="3" t="s">
        <v>15</v>
      </c>
      <c r="B27" s="2">
        <v>2</v>
      </c>
      <c r="C27" s="2">
        <v>9.06</v>
      </c>
      <c r="D27" s="2">
        <v>2</v>
      </c>
      <c r="E27" s="2">
        <v>9.06</v>
      </c>
      <c r="F27" s="2">
        <v>0</v>
      </c>
      <c r="G27" s="19">
        <v>0</v>
      </c>
      <c r="H27" s="16">
        <f t="shared" si="14"/>
        <v>2.1509999999999998</v>
      </c>
      <c r="I27" s="4">
        <f t="shared" si="15"/>
        <v>68.572756857275692</v>
      </c>
      <c r="J27" s="5">
        <f>RANK(I27,I$25:I$28)</f>
        <v>3</v>
      </c>
      <c r="K27" s="14"/>
      <c r="L27" s="2">
        <v>1</v>
      </c>
      <c r="M27" s="2">
        <v>9.32</v>
      </c>
      <c r="N27" s="2">
        <v>1</v>
      </c>
      <c r="O27" s="2">
        <v>8.75</v>
      </c>
      <c r="P27" s="2">
        <v>0</v>
      </c>
      <c r="Q27" s="19">
        <v>0</v>
      </c>
      <c r="R27" s="16">
        <f t="shared" si="16"/>
        <v>1.1505833333333333</v>
      </c>
      <c r="S27" s="4">
        <f t="shared" si="17"/>
        <v>77.069602375606578</v>
      </c>
      <c r="T27" s="5">
        <f>RANK(S27,S$25:S$28)</f>
        <v>2</v>
      </c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5"/>
      <c r="BH27" s="33">
        <f t="shared" si="18"/>
        <v>145.64235923288226</v>
      </c>
      <c r="BI27" s="36">
        <f>RANK(BH27,BH$25:BH$28)</f>
        <v>3</v>
      </c>
      <c r="BJ27" s="15"/>
    </row>
    <row r="28" spans="1:62" x14ac:dyDescent="0.2">
      <c r="A28" s="3" t="s">
        <v>22</v>
      </c>
      <c r="B28" s="2">
        <v>2</v>
      </c>
      <c r="C28" s="2">
        <v>3.37</v>
      </c>
      <c r="D28" s="2">
        <v>2</v>
      </c>
      <c r="E28" s="2">
        <v>3.19</v>
      </c>
      <c r="F28" s="2">
        <v>0</v>
      </c>
      <c r="G28" s="19">
        <v>60</v>
      </c>
      <c r="H28" s="16">
        <f t="shared" si="14"/>
        <v>3.0546666666666669</v>
      </c>
      <c r="I28" s="4">
        <f t="shared" si="15"/>
        <v>48.286774334351811</v>
      </c>
      <c r="J28" s="5">
        <f>RANK(I28,I$25:I$28)</f>
        <v>4</v>
      </c>
      <c r="K28" s="14"/>
      <c r="L28" s="2">
        <v>2</v>
      </c>
      <c r="M28" s="2">
        <v>42.78</v>
      </c>
      <c r="N28" s="2">
        <v>2</v>
      </c>
      <c r="O28" s="2">
        <v>42.84</v>
      </c>
      <c r="P28" s="2">
        <v>0</v>
      </c>
      <c r="Q28" s="19">
        <v>0</v>
      </c>
      <c r="R28" s="16">
        <f t="shared" si="16"/>
        <v>2.7134999999999998</v>
      </c>
      <c r="S28" s="4">
        <f t="shared" si="17"/>
        <v>32.679196609544867</v>
      </c>
      <c r="T28" s="5">
        <f>RANK(S28,S$25:S$28)</f>
        <v>4</v>
      </c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5"/>
      <c r="BH28" s="33">
        <f t="shared" si="18"/>
        <v>80.965970943896679</v>
      </c>
      <c r="BI28" s="36">
        <f>RANK(BH28,BH$25:BH$28)</f>
        <v>4</v>
      </c>
      <c r="BJ28" s="15"/>
    </row>
    <row r="29" spans="1:62" x14ac:dyDescent="0.2">
      <c r="A29" s="14"/>
      <c r="B29" s="14"/>
      <c r="C29" s="14"/>
      <c r="D29" s="14"/>
      <c r="E29" s="14"/>
      <c r="F29" s="14"/>
      <c r="G29" t="s">
        <v>36</v>
      </c>
      <c r="H29" s="13">
        <f>MIN(H25:H28)</f>
        <v>1.4750000000000001</v>
      </c>
      <c r="I29" s="14"/>
      <c r="J29" s="14"/>
      <c r="K29" s="14"/>
      <c r="L29" s="14"/>
      <c r="M29" s="14"/>
      <c r="N29" s="14"/>
      <c r="O29" s="14"/>
      <c r="P29" s="14"/>
      <c r="Q29" t="s">
        <v>36</v>
      </c>
      <c r="R29" s="13">
        <f>MIN(R25:R28)</f>
        <v>0.88674999999999993</v>
      </c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5"/>
      <c r="BH29" s="14"/>
      <c r="BI29" s="14"/>
      <c r="BJ29" s="15"/>
    </row>
    <row r="30" spans="1:62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</row>
    <row r="31" spans="1:62" ht="25" thickBot="1" x14ac:dyDescent="0.35">
      <c r="A31" s="30" t="s">
        <v>55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5"/>
      <c r="BH31" s="63" t="s">
        <v>65</v>
      </c>
      <c r="BI31" s="63"/>
      <c r="BJ31" s="15"/>
    </row>
    <row r="32" spans="1:62" ht="16" thickBot="1" x14ac:dyDescent="0.25">
      <c r="A32" s="28"/>
      <c r="B32" s="59" t="s">
        <v>56</v>
      </c>
      <c r="C32" s="60"/>
      <c r="D32" s="60"/>
      <c r="E32" s="60"/>
      <c r="F32" s="60"/>
      <c r="G32" s="60"/>
      <c r="H32" s="60"/>
      <c r="I32" s="60"/>
      <c r="J32" s="61"/>
      <c r="K32" s="14"/>
      <c r="L32" s="59" t="s">
        <v>57</v>
      </c>
      <c r="M32" s="60"/>
      <c r="N32" s="60"/>
      <c r="O32" s="60"/>
      <c r="P32" s="60"/>
      <c r="Q32" s="60"/>
      <c r="R32" s="60"/>
      <c r="S32" s="60"/>
      <c r="T32" s="61"/>
      <c r="U32" s="14"/>
      <c r="V32" s="59" t="s">
        <v>58</v>
      </c>
      <c r="W32" s="60"/>
      <c r="X32" s="60"/>
      <c r="Y32" s="60"/>
      <c r="Z32" s="60"/>
      <c r="AA32" s="60"/>
      <c r="AB32" s="60"/>
      <c r="AC32" s="60"/>
      <c r="AD32" s="61"/>
      <c r="AE32" s="14"/>
      <c r="AF32" s="59" t="s">
        <v>59</v>
      </c>
      <c r="AG32" s="60"/>
      <c r="AH32" s="60"/>
      <c r="AI32" s="60"/>
      <c r="AJ32" s="60"/>
      <c r="AK32" s="60"/>
      <c r="AL32" s="60"/>
      <c r="AM32" s="60"/>
      <c r="AN32" s="61"/>
      <c r="AO32" s="14"/>
      <c r="AP32" s="59" t="s">
        <v>60</v>
      </c>
      <c r="AQ32" s="60"/>
      <c r="AR32" s="60"/>
      <c r="AS32" s="60"/>
      <c r="AT32" s="60"/>
      <c r="AU32" s="60"/>
      <c r="AV32" s="60"/>
      <c r="AW32" s="60"/>
      <c r="AX32" s="61"/>
      <c r="AY32" s="14"/>
      <c r="AZ32" s="14"/>
      <c r="BA32" s="14"/>
      <c r="BB32" s="14"/>
      <c r="BC32" s="14"/>
      <c r="BD32" s="14"/>
      <c r="BE32" s="14"/>
      <c r="BF32" s="14"/>
      <c r="BG32" s="15"/>
      <c r="BH32" s="14"/>
      <c r="BI32" s="14"/>
      <c r="BJ32" s="15"/>
    </row>
    <row r="33" spans="1:62" x14ac:dyDescent="0.2">
      <c r="A33" s="55" t="s">
        <v>32</v>
      </c>
      <c r="B33" s="57" t="s">
        <v>1</v>
      </c>
      <c r="C33" s="58"/>
      <c r="D33" s="57" t="s">
        <v>2</v>
      </c>
      <c r="E33" s="58"/>
      <c r="F33" s="57" t="s">
        <v>37</v>
      </c>
      <c r="G33" s="58"/>
      <c r="H33" s="1" t="s">
        <v>3</v>
      </c>
      <c r="I33" s="6" t="s">
        <v>34</v>
      </c>
      <c r="J33" s="7" t="s">
        <v>34</v>
      </c>
      <c r="K33" s="14"/>
      <c r="L33" s="57" t="s">
        <v>1</v>
      </c>
      <c r="M33" s="58"/>
      <c r="N33" s="57" t="s">
        <v>2</v>
      </c>
      <c r="O33" s="58"/>
      <c r="P33" s="57" t="s">
        <v>37</v>
      </c>
      <c r="Q33" s="58"/>
      <c r="R33" s="1" t="s">
        <v>3</v>
      </c>
      <c r="S33" s="6" t="s">
        <v>34</v>
      </c>
      <c r="T33" s="7" t="s">
        <v>34</v>
      </c>
      <c r="U33" s="14"/>
      <c r="V33" s="57" t="s">
        <v>1</v>
      </c>
      <c r="W33" s="58"/>
      <c r="X33" s="57" t="s">
        <v>2</v>
      </c>
      <c r="Y33" s="58"/>
      <c r="Z33" s="57" t="s">
        <v>37</v>
      </c>
      <c r="AA33" s="58"/>
      <c r="AB33" s="1" t="s">
        <v>3</v>
      </c>
      <c r="AC33" s="6" t="s">
        <v>34</v>
      </c>
      <c r="AD33" s="7" t="s">
        <v>34</v>
      </c>
      <c r="AE33" s="14"/>
      <c r="AF33" s="57" t="s">
        <v>1</v>
      </c>
      <c r="AG33" s="58"/>
      <c r="AH33" s="57" t="s">
        <v>2</v>
      </c>
      <c r="AI33" s="58"/>
      <c r="AJ33" s="57" t="s">
        <v>37</v>
      </c>
      <c r="AK33" s="58"/>
      <c r="AL33" s="1" t="s">
        <v>3</v>
      </c>
      <c r="AM33" s="6" t="s">
        <v>34</v>
      </c>
      <c r="AN33" s="7" t="s">
        <v>34</v>
      </c>
      <c r="AO33" s="14"/>
      <c r="AP33" s="57" t="s">
        <v>1</v>
      </c>
      <c r="AQ33" s="58"/>
      <c r="AR33" s="57" t="s">
        <v>2</v>
      </c>
      <c r="AS33" s="58"/>
      <c r="AT33" s="57" t="s">
        <v>37</v>
      </c>
      <c r="AU33" s="58"/>
      <c r="AV33" s="1" t="s">
        <v>3</v>
      </c>
      <c r="AW33" s="6" t="s">
        <v>34</v>
      </c>
      <c r="AX33" s="7" t="s">
        <v>34</v>
      </c>
      <c r="AY33" s="14"/>
      <c r="AZ33" s="14"/>
      <c r="BA33" s="14"/>
      <c r="BB33" s="14"/>
      <c r="BC33" s="14"/>
      <c r="BD33" s="14"/>
      <c r="BE33" s="14"/>
      <c r="BF33" s="14"/>
      <c r="BG33" s="15"/>
      <c r="BH33" s="31" t="s">
        <v>6</v>
      </c>
      <c r="BI33" s="34" t="s">
        <v>46</v>
      </c>
      <c r="BJ33" s="15"/>
    </row>
    <row r="34" spans="1:62" ht="16" thickBot="1" x14ac:dyDescent="0.25">
      <c r="A34" s="56"/>
      <c r="B34" s="11" t="s">
        <v>4</v>
      </c>
      <c r="C34" s="12" t="s">
        <v>5</v>
      </c>
      <c r="D34" s="11" t="s">
        <v>4</v>
      </c>
      <c r="E34" s="12" t="s">
        <v>5</v>
      </c>
      <c r="F34" s="11" t="s">
        <v>4</v>
      </c>
      <c r="G34" s="12" t="s">
        <v>5</v>
      </c>
      <c r="H34" s="10" t="s">
        <v>6</v>
      </c>
      <c r="I34" s="8" t="s">
        <v>33</v>
      </c>
      <c r="J34" s="9" t="s">
        <v>35</v>
      </c>
      <c r="K34" s="14"/>
      <c r="L34" s="11" t="s">
        <v>4</v>
      </c>
      <c r="M34" s="12" t="s">
        <v>5</v>
      </c>
      <c r="N34" s="11" t="s">
        <v>4</v>
      </c>
      <c r="O34" s="12" t="s">
        <v>5</v>
      </c>
      <c r="P34" s="11" t="s">
        <v>4</v>
      </c>
      <c r="Q34" s="12" t="s">
        <v>5</v>
      </c>
      <c r="R34" s="10" t="s">
        <v>6</v>
      </c>
      <c r="S34" s="8" t="s">
        <v>33</v>
      </c>
      <c r="T34" s="9" t="s">
        <v>35</v>
      </c>
      <c r="U34" s="14"/>
      <c r="V34" s="11" t="s">
        <v>4</v>
      </c>
      <c r="W34" s="12" t="s">
        <v>5</v>
      </c>
      <c r="X34" s="11" t="s">
        <v>4</v>
      </c>
      <c r="Y34" s="12" t="s">
        <v>5</v>
      </c>
      <c r="Z34" s="11" t="s">
        <v>4</v>
      </c>
      <c r="AA34" s="12" t="s">
        <v>5</v>
      </c>
      <c r="AB34" s="10" t="s">
        <v>6</v>
      </c>
      <c r="AC34" s="8" t="s">
        <v>33</v>
      </c>
      <c r="AD34" s="9" t="s">
        <v>35</v>
      </c>
      <c r="AE34" s="14"/>
      <c r="AF34" s="11" t="s">
        <v>4</v>
      </c>
      <c r="AG34" s="12" t="s">
        <v>5</v>
      </c>
      <c r="AH34" s="11" t="s">
        <v>4</v>
      </c>
      <c r="AI34" s="12" t="s">
        <v>5</v>
      </c>
      <c r="AJ34" s="11" t="s">
        <v>4</v>
      </c>
      <c r="AK34" s="12" t="s">
        <v>5</v>
      </c>
      <c r="AL34" s="10" t="s">
        <v>6</v>
      </c>
      <c r="AM34" s="8" t="s">
        <v>33</v>
      </c>
      <c r="AN34" s="9" t="s">
        <v>35</v>
      </c>
      <c r="AO34" s="14"/>
      <c r="AP34" s="11" t="s">
        <v>4</v>
      </c>
      <c r="AQ34" s="12" t="s">
        <v>5</v>
      </c>
      <c r="AR34" s="11" t="s">
        <v>4</v>
      </c>
      <c r="AS34" s="12" t="s">
        <v>5</v>
      </c>
      <c r="AT34" s="11" t="s">
        <v>4</v>
      </c>
      <c r="AU34" s="12" t="s">
        <v>5</v>
      </c>
      <c r="AV34" s="10" t="s">
        <v>6</v>
      </c>
      <c r="AW34" s="8" t="s">
        <v>33</v>
      </c>
      <c r="AX34" s="9" t="s">
        <v>35</v>
      </c>
      <c r="AY34" s="14"/>
      <c r="AZ34" s="14"/>
      <c r="BA34" s="14"/>
      <c r="BB34" s="14"/>
      <c r="BC34" s="14"/>
      <c r="BD34" s="14"/>
      <c r="BE34" s="14"/>
      <c r="BF34" s="14"/>
      <c r="BG34" s="15"/>
      <c r="BH34" s="32" t="s">
        <v>33</v>
      </c>
      <c r="BI34" s="35" t="s">
        <v>35</v>
      </c>
      <c r="BJ34" s="15"/>
    </row>
    <row r="35" spans="1:62" x14ac:dyDescent="0.2">
      <c r="A35" s="3" t="s">
        <v>14</v>
      </c>
      <c r="B35" s="17">
        <v>0</v>
      </c>
      <c r="C35" s="17">
        <v>27.28</v>
      </c>
      <c r="D35" s="17">
        <v>0</v>
      </c>
      <c r="E35" s="17">
        <v>27.19</v>
      </c>
      <c r="F35" s="17">
        <v>0</v>
      </c>
      <c r="G35" s="18">
        <v>0</v>
      </c>
      <c r="H35" s="16">
        <f>(((B35+(C35/60))+(D35+(E35/60)))/2)+(F35+(G35/60))</f>
        <v>0.45391666666666663</v>
      </c>
      <c r="I35" s="4">
        <f>H$39/H35*100</f>
        <v>96.621993758031948</v>
      </c>
      <c r="J35" s="5">
        <f>RANK(I35,I$35:I$38)</f>
        <v>3</v>
      </c>
      <c r="K35" s="14"/>
      <c r="L35" s="17">
        <v>0</v>
      </c>
      <c r="M35" s="17">
        <v>47.53</v>
      </c>
      <c r="N35" s="17">
        <v>0</v>
      </c>
      <c r="O35" s="17">
        <v>47.59</v>
      </c>
      <c r="P35" s="17">
        <v>0</v>
      </c>
      <c r="Q35" s="18">
        <v>0</v>
      </c>
      <c r="R35" s="16">
        <f>(((L35+(M35/60))+(N35+(O35/60)))/2)+(P35+(Q35/60))</f>
        <v>0.79266666666666663</v>
      </c>
      <c r="S35" s="4">
        <f>R$39/R35*100</f>
        <v>100</v>
      </c>
      <c r="T35" s="5">
        <f>RANK(S35,S$35:S$38)</f>
        <v>1</v>
      </c>
      <c r="U35" s="14"/>
      <c r="V35" s="17">
        <v>2</v>
      </c>
      <c r="W35" s="17">
        <v>43.53</v>
      </c>
      <c r="X35" s="17">
        <v>2</v>
      </c>
      <c r="Y35" s="17">
        <v>43.41</v>
      </c>
      <c r="Z35" s="17">
        <v>0</v>
      </c>
      <c r="AA35" s="18">
        <v>0</v>
      </c>
      <c r="AB35" s="16">
        <f>(((V35+(W35/60))+(X35+(Y35/60)))/2)+(Z35+(AA35/60))</f>
        <v>2.7244999999999999</v>
      </c>
      <c r="AC35" s="4">
        <f>AB$39/AB35*100</f>
        <v>76.696029852572352</v>
      </c>
      <c r="AD35" s="5">
        <f>RANK(AC35,AC$35:AC$38)</f>
        <v>3</v>
      </c>
      <c r="AE35" s="14"/>
      <c r="AF35" s="17">
        <v>4</v>
      </c>
      <c r="AG35" s="17">
        <v>59.03</v>
      </c>
      <c r="AH35" s="17">
        <v>4</v>
      </c>
      <c r="AI35" s="17">
        <v>59.03</v>
      </c>
      <c r="AJ35" s="17">
        <v>0</v>
      </c>
      <c r="AK35" s="18">
        <v>0</v>
      </c>
      <c r="AL35" s="16">
        <f>(((AF35+(AG35/60))+(AH35+(AI35/60)))/2)+(AJ35+(AK35/60))</f>
        <v>4.9838333333333331</v>
      </c>
      <c r="AM35" s="4">
        <f>AL$39/AL35*100</f>
        <v>100</v>
      </c>
      <c r="AN35" s="5">
        <f>RANK(AM35,AM$35:AM$38)</f>
        <v>1</v>
      </c>
      <c r="AO35" s="14"/>
      <c r="AP35" s="17">
        <v>2</v>
      </c>
      <c r="AQ35" s="17">
        <v>15.07</v>
      </c>
      <c r="AR35" s="17">
        <v>2</v>
      </c>
      <c r="AS35" s="17">
        <v>14.88</v>
      </c>
      <c r="AT35" s="17">
        <v>0</v>
      </c>
      <c r="AU35" s="18">
        <v>0</v>
      </c>
      <c r="AV35" s="16">
        <f>(((AP35+(AQ35/60))+(AR35+(AS35/60)))/2)+(AT35+(AU35/60))</f>
        <v>2.2495833333333337</v>
      </c>
      <c r="AW35" s="4">
        <f>AV$39/AV35*100</f>
        <v>100</v>
      </c>
      <c r="AX35" s="5">
        <f>RANK(AW35,AW$35:AW$38)</f>
        <v>1</v>
      </c>
      <c r="AY35" s="14"/>
      <c r="AZ35" s="14"/>
      <c r="BA35" s="14"/>
      <c r="BB35" s="14"/>
      <c r="BC35" s="14"/>
      <c r="BD35" s="14"/>
      <c r="BE35" s="14"/>
      <c r="BF35" s="14"/>
      <c r="BG35" s="15"/>
      <c r="BH35" s="33">
        <f>I35+S35+AC35+AM35+AW35</f>
        <v>473.31802361060431</v>
      </c>
      <c r="BI35" s="36">
        <f>RANK(BH35,BH$35:BH$38)</f>
        <v>1</v>
      </c>
      <c r="BJ35" s="15"/>
    </row>
    <row r="36" spans="1:62" x14ac:dyDescent="0.2">
      <c r="A36" s="3" t="s">
        <v>24</v>
      </c>
      <c r="B36" s="2">
        <v>0</v>
      </c>
      <c r="C36" s="2">
        <v>27.03</v>
      </c>
      <c r="D36" s="2">
        <v>0</v>
      </c>
      <c r="E36" s="2">
        <v>27.25</v>
      </c>
      <c r="F36" s="2">
        <v>0</v>
      </c>
      <c r="G36" s="19">
        <v>0</v>
      </c>
      <c r="H36" s="16">
        <f t="shared" ref="H36:H38" si="19">(((B36+(C36/60))+(D36+(E36/60)))/2)+(F36+(G36/60))</f>
        <v>0.45233333333333337</v>
      </c>
      <c r="I36" s="4">
        <f t="shared" ref="I36:I38" si="20">H$39/H36*100</f>
        <v>96.960206337509206</v>
      </c>
      <c r="J36" s="5">
        <f>RANK(I36,I$35:I$38)</f>
        <v>2</v>
      </c>
      <c r="K36" s="14"/>
      <c r="L36" s="2">
        <v>1</v>
      </c>
      <c r="M36" s="2">
        <v>6.34</v>
      </c>
      <c r="N36" s="2">
        <v>1</v>
      </c>
      <c r="O36" s="2">
        <v>6.03</v>
      </c>
      <c r="P36" s="2">
        <v>0</v>
      </c>
      <c r="Q36" s="19">
        <v>0</v>
      </c>
      <c r="R36" s="16">
        <f t="shared" ref="R36:R38" si="21">(((L36+(M36/60))+(N36+(O36/60)))/2)+(P36+(Q36/60))</f>
        <v>1.1030833333333332</v>
      </c>
      <c r="S36" s="4">
        <f t="shared" ref="S36:S38" si="22">R$39/R36*100</f>
        <v>71.859182594243407</v>
      </c>
      <c r="T36" s="5">
        <f>RANK(S36,S$35:S$38)</f>
        <v>2</v>
      </c>
      <c r="U36" s="14"/>
      <c r="V36" s="2">
        <v>2</v>
      </c>
      <c r="W36" s="2">
        <v>5.5</v>
      </c>
      <c r="X36" s="2">
        <v>2</v>
      </c>
      <c r="Y36" s="2">
        <v>5.25</v>
      </c>
      <c r="Z36" s="2">
        <v>0</v>
      </c>
      <c r="AA36" s="19">
        <v>0</v>
      </c>
      <c r="AB36" s="16">
        <f t="shared" ref="AB36:AB38" si="23">(((V36+(W36/60))+(X36+(Y36/60)))/2)+(Z36+(AA36/60))</f>
        <v>2.0895833333333336</v>
      </c>
      <c r="AC36" s="4">
        <f t="shared" ref="AC36:AC38" si="24">AB$39/AB36*100</f>
        <v>100</v>
      </c>
      <c r="AD36" s="5">
        <f>RANK(AC36,AC$35:AC$38)</f>
        <v>1</v>
      </c>
      <c r="AE36" s="14"/>
      <c r="AF36" s="2">
        <v>5</v>
      </c>
      <c r="AG36" s="2">
        <v>16.29</v>
      </c>
      <c r="AH36" s="2">
        <v>5</v>
      </c>
      <c r="AI36" s="2">
        <v>17.57</v>
      </c>
      <c r="AJ36" s="2">
        <v>0</v>
      </c>
      <c r="AK36" s="19">
        <v>0</v>
      </c>
      <c r="AL36" s="16">
        <f t="shared" ref="AL36:AL38" si="25">(((AF36+(AG36/60))+(AH36+(AI36/60)))/2)+(AJ36+(AK36/60))</f>
        <v>5.2821666666666669</v>
      </c>
      <c r="AM36" s="4">
        <f t="shared" ref="AM36:AM38" si="26">AL$39/AL36*100</f>
        <v>94.352065124790954</v>
      </c>
      <c r="AN36" s="5">
        <f>RANK(AM36,AM$35:AM$38)</f>
        <v>2</v>
      </c>
      <c r="AO36" s="14"/>
      <c r="AP36" s="2">
        <v>2</v>
      </c>
      <c r="AQ36" s="2">
        <v>22.25</v>
      </c>
      <c r="AR36" s="2">
        <v>2</v>
      </c>
      <c r="AS36" s="2">
        <v>22</v>
      </c>
      <c r="AT36" s="2">
        <v>0</v>
      </c>
      <c r="AU36" s="19">
        <v>0</v>
      </c>
      <c r="AV36" s="16">
        <f t="shared" ref="AV36:AV38" si="27">(((AP36+(AQ36/60))+(AR36+(AS36/60)))/2)+(AT36+(AU36/60))</f>
        <v>2.3687500000000004</v>
      </c>
      <c r="AW36" s="4">
        <f>AV$39/AV36*100</f>
        <v>94.969217238346531</v>
      </c>
      <c r="AX36" s="5">
        <f>RANK(AW36,AW$35:AW$38)</f>
        <v>2</v>
      </c>
      <c r="AY36" s="14"/>
      <c r="AZ36" s="14"/>
      <c r="BA36" s="14"/>
      <c r="BB36" s="14"/>
      <c r="BC36" s="14"/>
      <c r="BD36" s="14"/>
      <c r="BE36" s="14"/>
      <c r="BF36" s="14"/>
      <c r="BG36" s="15"/>
      <c r="BH36" s="33">
        <f t="shared" ref="BH36:BH38" si="28">I36+S36+AC36+AM36+AW36</f>
        <v>458.14067129489007</v>
      </c>
      <c r="BI36" s="36">
        <f>RANK(BH36,BH$35:BH$38)</f>
        <v>2</v>
      </c>
      <c r="BJ36" s="15"/>
    </row>
    <row r="37" spans="1:62" x14ac:dyDescent="0.2">
      <c r="A37" s="3" t="s">
        <v>15</v>
      </c>
      <c r="B37" s="2">
        <v>0</v>
      </c>
      <c r="C37" s="2">
        <v>26.26</v>
      </c>
      <c r="D37" s="2">
        <v>0</v>
      </c>
      <c r="E37" s="2">
        <v>26.37</v>
      </c>
      <c r="F37" s="2">
        <v>0</v>
      </c>
      <c r="G37" s="19">
        <v>0</v>
      </c>
      <c r="H37" s="16">
        <f t="shared" si="19"/>
        <v>0.43858333333333333</v>
      </c>
      <c r="I37" s="4">
        <f t="shared" si="20"/>
        <v>100</v>
      </c>
      <c r="J37" s="5">
        <f>RANK(I37,I$35:I$38)</f>
        <v>1</v>
      </c>
      <c r="K37" s="14"/>
      <c r="L37" s="2">
        <v>1</v>
      </c>
      <c r="M37" s="2">
        <v>11.56</v>
      </c>
      <c r="N37" s="2">
        <v>1</v>
      </c>
      <c r="O37" s="2">
        <v>11.39</v>
      </c>
      <c r="P37" s="2">
        <v>0</v>
      </c>
      <c r="Q37" s="19">
        <v>0</v>
      </c>
      <c r="R37" s="16">
        <f t="shared" si="21"/>
        <v>1.1912500000000001</v>
      </c>
      <c r="S37" s="4">
        <f t="shared" si="22"/>
        <v>66.540748513466241</v>
      </c>
      <c r="T37" s="5">
        <f>RANK(S37,S$35:S$38)</f>
        <v>3</v>
      </c>
      <c r="U37" s="14"/>
      <c r="V37" s="2">
        <v>2</v>
      </c>
      <c r="W37" s="2">
        <v>14.78</v>
      </c>
      <c r="X37" s="2">
        <v>2</v>
      </c>
      <c r="Y37" s="2">
        <v>14.69</v>
      </c>
      <c r="Z37" s="2">
        <v>0</v>
      </c>
      <c r="AA37" s="19">
        <v>0</v>
      </c>
      <c r="AB37" s="16">
        <f t="shared" si="23"/>
        <v>2.2455833333333333</v>
      </c>
      <c r="AC37" s="4">
        <f t="shared" si="24"/>
        <v>93.053030021894841</v>
      </c>
      <c r="AD37" s="5">
        <f>RANK(AC37,AC$35:AC$38)</f>
        <v>2</v>
      </c>
      <c r="AE37" s="14"/>
      <c r="AF37" s="2">
        <v>6</v>
      </c>
      <c r="AG37" s="2">
        <v>27.36</v>
      </c>
      <c r="AH37" s="2">
        <v>6</v>
      </c>
      <c r="AI37" s="2">
        <v>27.38</v>
      </c>
      <c r="AJ37" s="2">
        <v>0</v>
      </c>
      <c r="AK37" s="19">
        <v>0</v>
      </c>
      <c r="AL37" s="16">
        <f t="shared" si="25"/>
        <v>6.4561666666666664</v>
      </c>
      <c r="AM37" s="4">
        <f t="shared" si="26"/>
        <v>77.194929911970462</v>
      </c>
      <c r="AN37" s="5">
        <f>RANK(AM37,AM$35:AM$38)</f>
        <v>4</v>
      </c>
      <c r="AO37" s="14"/>
      <c r="AP37" s="2">
        <v>2</v>
      </c>
      <c r="AQ37" s="2">
        <v>27.06</v>
      </c>
      <c r="AR37" s="2">
        <v>2</v>
      </c>
      <c r="AS37" s="2">
        <v>26.72</v>
      </c>
      <c r="AT37" s="2">
        <v>0</v>
      </c>
      <c r="AU37" s="19">
        <v>0</v>
      </c>
      <c r="AV37" s="16">
        <f t="shared" si="27"/>
        <v>2.4481666666666664</v>
      </c>
      <c r="AW37" s="4">
        <f>AV$39/AV37*100</f>
        <v>91.888487984205895</v>
      </c>
      <c r="AX37" s="5">
        <f>RANK(AW37,AW$35:AW$38)</f>
        <v>3</v>
      </c>
      <c r="AY37" s="14"/>
      <c r="AZ37" s="14"/>
      <c r="BA37" s="14"/>
      <c r="BB37" s="14"/>
      <c r="BC37" s="14"/>
      <c r="BD37" s="14"/>
      <c r="BE37" s="14"/>
      <c r="BF37" s="14"/>
      <c r="BG37" s="15"/>
      <c r="BH37" s="33">
        <f t="shared" si="28"/>
        <v>428.67719643153742</v>
      </c>
      <c r="BI37" s="36">
        <f>RANK(BH37,BH$35:BH$38)</f>
        <v>3</v>
      </c>
      <c r="BJ37" s="15"/>
    </row>
    <row r="38" spans="1:62" x14ac:dyDescent="0.2">
      <c r="A38" s="3" t="s">
        <v>22</v>
      </c>
      <c r="B38" s="2">
        <v>0</v>
      </c>
      <c r="C38" s="2">
        <v>43.44</v>
      </c>
      <c r="D38" s="2">
        <v>0</v>
      </c>
      <c r="E38" s="2">
        <v>43.28</v>
      </c>
      <c r="F38" s="2">
        <v>0</v>
      </c>
      <c r="G38" s="19">
        <v>0</v>
      </c>
      <c r="H38" s="16">
        <f t="shared" si="19"/>
        <v>0.72266666666666668</v>
      </c>
      <c r="I38" s="4">
        <f t="shared" si="20"/>
        <v>60.689575645756456</v>
      </c>
      <c r="J38" s="5">
        <f>RANK(I38,I$35:I$38)</f>
        <v>4</v>
      </c>
      <c r="K38" s="14"/>
      <c r="L38" s="2">
        <v>1</v>
      </c>
      <c r="M38" s="2">
        <v>23.27</v>
      </c>
      <c r="N38" s="2">
        <v>1</v>
      </c>
      <c r="O38" s="2">
        <v>23.42</v>
      </c>
      <c r="P38" s="2">
        <v>0</v>
      </c>
      <c r="Q38" s="19">
        <v>0</v>
      </c>
      <c r="R38" s="16">
        <f t="shared" si="21"/>
        <v>1.3890833333333332</v>
      </c>
      <c r="S38" s="4">
        <f t="shared" si="22"/>
        <v>57.064011038454623</v>
      </c>
      <c r="T38" s="5">
        <f>RANK(S38,S$35:S$38)</f>
        <v>4</v>
      </c>
      <c r="U38" s="14"/>
      <c r="V38" s="2">
        <v>10</v>
      </c>
      <c r="W38" s="2">
        <v>27.75</v>
      </c>
      <c r="X38" s="2">
        <v>10</v>
      </c>
      <c r="Y38" s="2">
        <v>27.69</v>
      </c>
      <c r="Z38" s="2">
        <v>0</v>
      </c>
      <c r="AA38" s="19">
        <v>0</v>
      </c>
      <c r="AB38" s="16">
        <f t="shared" si="23"/>
        <v>10.462</v>
      </c>
      <c r="AC38" s="4">
        <f t="shared" si="24"/>
        <v>19.973077168164153</v>
      </c>
      <c r="AD38" s="5">
        <f>RANK(AC38,AC$35:AC$38)</f>
        <v>4</v>
      </c>
      <c r="AE38" s="14"/>
      <c r="AF38" s="2">
        <v>6</v>
      </c>
      <c r="AG38" s="2">
        <v>20.09</v>
      </c>
      <c r="AH38" s="2">
        <v>6</v>
      </c>
      <c r="AI38" s="2">
        <v>21.31</v>
      </c>
      <c r="AJ38" s="2">
        <v>0</v>
      </c>
      <c r="AK38" s="19">
        <v>0</v>
      </c>
      <c r="AL38" s="16">
        <f t="shared" si="25"/>
        <v>6.3449999999999998</v>
      </c>
      <c r="AM38" s="4">
        <f t="shared" si="26"/>
        <v>78.547412660887844</v>
      </c>
      <c r="AN38" s="5">
        <f>RANK(AM38,AM$35:AM$38)</f>
        <v>3</v>
      </c>
      <c r="AO38" s="14"/>
      <c r="AP38" s="2">
        <v>5</v>
      </c>
      <c r="AQ38" s="2">
        <v>36.18</v>
      </c>
      <c r="AR38" s="2">
        <v>5</v>
      </c>
      <c r="AS38" s="2">
        <v>35.72</v>
      </c>
      <c r="AT38" s="2">
        <v>0</v>
      </c>
      <c r="AU38" s="19">
        <v>0</v>
      </c>
      <c r="AV38" s="16">
        <f t="shared" si="27"/>
        <v>5.5991666666666671</v>
      </c>
      <c r="AW38" s="4">
        <f>AV$39/AV38*100</f>
        <v>40.177109688941812</v>
      </c>
      <c r="AX38" s="5">
        <f>RANK(AW38,AW$35:AW$38)</f>
        <v>4</v>
      </c>
      <c r="AY38" s="14"/>
      <c r="AZ38" s="14"/>
      <c r="BA38" s="14"/>
      <c r="BB38" s="14"/>
      <c r="BC38" s="14"/>
      <c r="BD38" s="14"/>
      <c r="BE38" s="14"/>
      <c r="BF38" s="14"/>
      <c r="BG38" s="15"/>
      <c r="BH38" s="33">
        <f t="shared" si="28"/>
        <v>256.45118620220489</v>
      </c>
      <c r="BI38" s="36">
        <f>RANK(BH38,BH$35:BH$38)</f>
        <v>4</v>
      </c>
      <c r="BJ38" s="15"/>
    </row>
    <row r="39" spans="1:62" x14ac:dyDescent="0.2">
      <c r="A39" s="14"/>
      <c r="B39" s="14"/>
      <c r="C39" s="14"/>
      <c r="D39" s="14"/>
      <c r="E39" s="14"/>
      <c r="F39" s="14"/>
      <c r="G39" t="s">
        <v>36</v>
      </c>
      <c r="H39" s="13">
        <f>MIN(H35:H38)</f>
        <v>0.43858333333333333</v>
      </c>
      <c r="I39" s="14"/>
      <c r="J39" s="14"/>
      <c r="K39" s="14"/>
      <c r="L39" s="14"/>
      <c r="M39" s="14"/>
      <c r="N39" s="14"/>
      <c r="O39" s="14"/>
      <c r="P39" s="14"/>
      <c r="Q39" t="s">
        <v>36</v>
      </c>
      <c r="R39" s="13">
        <f>MIN(R35:R38)</f>
        <v>0.79266666666666663</v>
      </c>
      <c r="S39" s="14"/>
      <c r="T39" s="14"/>
      <c r="U39" s="14"/>
      <c r="V39" s="14"/>
      <c r="W39" s="14"/>
      <c r="X39" s="14"/>
      <c r="Y39" s="14"/>
      <c r="Z39" s="14"/>
      <c r="AA39" t="s">
        <v>36</v>
      </c>
      <c r="AB39" s="13">
        <f>MIN(AB35:AB38)</f>
        <v>2.0895833333333336</v>
      </c>
      <c r="AC39" s="14"/>
      <c r="AD39" s="14"/>
      <c r="AE39" s="14"/>
      <c r="AF39" s="14"/>
      <c r="AG39" s="14"/>
      <c r="AH39" s="14"/>
      <c r="AI39" s="14"/>
      <c r="AJ39" s="14"/>
      <c r="AK39" t="s">
        <v>36</v>
      </c>
      <c r="AL39" s="13">
        <f>MIN(AL35:AL38)</f>
        <v>4.9838333333333331</v>
      </c>
      <c r="AM39" s="14"/>
      <c r="AN39" s="14"/>
      <c r="AO39" s="14"/>
      <c r="AP39" s="14"/>
      <c r="AQ39" s="14"/>
      <c r="AR39" s="14"/>
      <c r="AS39" s="14"/>
      <c r="AT39" s="14"/>
      <c r="AU39" t="s">
        <v>36</v>
      </c>
      <c r="AV39" s="13">
        <f>MIN(AV35:AV38)</f>
        <v>2.2495833333333337</v>
      </c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5"/>
      <c r="BH39" s="14"/>
      <c r="BI39" s="14"/>
      <c r="BJ39" s="15"/>
    </row>
    <row r="40" spans="1:62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</row>
    <row r="41" spans="1:62" ht="25" thickBot="1" x14ac:dyDescent="0.35">
      <c r="A41" s="30" t="s">
        <v>61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5"/>
      <c r="BH41" s="63" t="s">
        <v>65</v>
      </c>
      <c r="BI41" s="63"/>
      <c r="BJ41" s="15"/>
    </row>
    <row r="42" spans="1:62" ht="16" thickBot="1" x14ac:dyDescent="0.25">
      <c r="A42" s="28"/>
      <c r="B42" s="59" t="s">
        <v>48</v>
      </c>
      <c r="C42" s="60"/>
      <c r="D42" s="60"/>
      <c r="E42" s="60"/>
      <c r="F42" s="60"/>
      <c r="G42" s="60"/>
      <c r="H42" s="60"/>
      <c r="I42" s="60"/>
      <c r="J42" s="61"/>
      <c r="K42" s="14"/>
      <c r="L42" s="59" t="s">
        <v>47</v>
      </c>
      <c r="M42" s="60"/>
      <c r="N42" s="60"/>
      <c r="O42" s="60"/>
      <c r="P42" s="60"/>
      <c r="Q42" s="60"/>
      <c r="R42" s="60"/>
      <c r="S42" s="60"/>
      <c r="T42" s="61"/>
      <c r="U42" s="14"/>
      <c r="V42" s="59" t="s">
        <v>62</v>
      </c>
      <c r="W42" s="60"/>
      <c r="X42" s="60"/>
      <c r="Y42" s="60"/>
      <c r="Z42" s="60"/>
      <c r="AA42" s="60"/>
      <c r="AB42" s="60"/>
      <c r="AC42" s="60"/>
      <c r="AD42" s="61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5"/>
      <c r="BH42" s="14"/>
      <c r="BI42" s="14"/>
      <c r="BJ42" s="15"/>
    </row>
    <row r="43" spans="1:62" x14ac:dyDescent="0.2">
      <c r="A43" s="55" t="s">
        <v>32</v>
      </c>
      <c r="B43" s="57" t="s">
        <v>1</v>
      </c>
      <c r="C43" s="58"/>
      <c r="D43" s="57" t="s">
        <v>2</v>
      </c>
      <c r="E43" s="58"/>
      <c r="F43" s="57" t="s">
        <v>37</v>
      </c>
      <c r="G43" s="58"/>
      <c r="H43" s="1" t="s">
        <v>3</v>
      </c>
      <c r="I43" s="6" t="s">
        <v>34</v>
      </c>
      <c r="J43" s="7" t="s">
        <v>34</v>
      </c>
      <c r="K43" s="14"/>
      <c r="L43" s="57" t="s">
        <v>1</v>
      </c>
      <c r="M43" s="58"/>
      <c r="N43" s="57" t="s">
        <v>2</v>
      </c>
      <c r="O43" s="58"/>
      <c r="P43" s="57" t="s">
        <v>37</v>
      </c>
      <c r="Q43" s="58"/>
      <c r="R43" s="1" t="s">
        <v>3</v>
      </c>
      <c r="S43" s="6" t="s">
        <v>34</v>
      </c>
      <c r="T43" s="7" t="s">
        <v>34</v>
      </c>
      <c r="U43" s="14"/>
      <c r="V43" s="57" t="s">
        <v>1</v>
      </c>
      <c r="W43" s="58"/>
      <c r="X43" s="57" t="s">
        <v>2</v>
      </c>
      <c r="Y43" s="58"/>
      <c r="Z43" s="57" t="s">
        <v>37</v>
      </c>
      <c r="AA43" s="58"/>
      <c r="AB43" s="1" t="s">
        <v>3</v>
      </c>
      <c r="AC43" s="6" t="s">
        <v>34</v>
      </c>
      <c r="AD43" s="7" t="s">
        <v>34</v>
      </c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5"/>
      <c r="BH43" s="31" t="s">
        <v>6</v>
      </c>
      <c r="BI43" s="34" t="s">
        <v>46</v>
      </c>
      <c r="BJ43" s="15"/>
    </row>
    <row r="44" spans="1:62" ht="16" thickBot="1" x14ac:dyDescent="0.25">
      <c r="A44" s="56"/>
      <c r="B44" s="11" t="s">
        <v>4</v>
      </c>
      <c r="C44" s="12" t="s">
        <v>5</v>
      </c>
      <c r="D44" s="11" t="s">
        <v>4</v>
      </c>
      <c r="E44" s="12" t="s">
        <v>5</v>
      </c>
      <c r="F44" s="11" t="s">
        <v>4</v>
      </c>
      <c r="G44" s="12" t="s">
        <v>5</v>
      </c>
      <c r="H44" s="10" t="s">
        <v>6</v>
      </c>
      <c r="I44" s="8" t="s">
        <v>33</v>
      </c>
      <c r="J44" s="9" t="s">
        <v>35</v>
      </c>
      <c r="K44" s="14"/>
      <c r="L44" s="11" t="s">
        <v>4</v>
      </c>
      <c r="M44" s="12" t="s">
        <v>5</v>
      </c>
      <c r="N44" s="11" t="s">
        <v>4</v>
      </c>
      <c r="O44" s="12" t="s">
        <v>5</v>
      </c>
      <c r="P44" s="11" t="s">
        <v>4</v>
      </c>
      <c r="Q44" s="12" t="s">
        <v>5</v>
      </c>
      <c r="R44" s="10" t="s">
        <v>6</v>
      </c>
      <c r="S44" s="8" t="s">
        <v>33</v>
      </c>
      <c r="T44" s="9" t="s">
        <v>35</v>
      </c>
      <c r="U44" s="14"/>
      <c r="V44" s="11" t="s">
        <v>4</v>
      </c>
      <c r="W44" s="12" t="s">
        <v>5</v>
      </c>
      <c r="X44" s="11" t="s">
        <v>4</v>
      </c>
      <c r="Y44" s="12" t="s">
        <v>5</v>
      </c>
      <c r="Z44" s="11" t="s">
        <v>4</v>
      </c>
      <c r="AA44" s="12" t="s">
        <v>5</v>
      </c>
      <c r="AB44" s="10" t="s">
        <v>6</v>
      </c>
      <c r="AC44" s="8" t="s">
        <v>33</v>
      </c>
      <c r="AD44" s="9" t="s">
        <v>35</v>
      </c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5"/>
      <c r="BH44" s="32" t="s">
        <v>33</v>
      </c>
      <c r="BI44" s="35" t="s">
        <v>35</v>
      </c>
      <c r="BJ44" s="15"/>
    </row>
    <row r="45" spans="1:62" x14ac:dyDescent="0.2">
      <c r="A45" s="3" t="s">
        <v>14</v>
      </c>
      <c r="B45" s="17">
        <v>5</v>
      </c>
      <c r="C45" s="17">
        <v>51.5</v>
      </c>
      <c r="D45" s="17">
        <v>5</v>
      </c>
      <c r="E45" s="17">
        <v>51.53</v>
      </c>
      <c r="F45" s="17">
        <v>0</v>
      </c>
      <c r="G45" s="18">
        <v>0</v>
      </c>
      <c r="H45" s="16">
        <f>(((B45+(C45/60))+(D45+(E45/60)))/2)+(F45+(G45/60))</f>
        <v>5.8585833333333337</v>
      </c>
      <c r="I45" s="4">
        <f>H$49/H45*100</f>
        <v>95.371463522182538</v>
      </c>
      <c r="J45" s="5">
        <f>RANK(I45,I$45:I$48)</f>
        <v>2</v>
      </c>
      <c r="K45" s="14"/>
      <c r="L45" s="17">
        <v>3</v>
      </c>
      <c r="M45" s="17">
        <v>34.68</v>
      </c>
      <c r="N45" s="17">
        <v>3</v>
      </c>
      <c r="O45" s="17">
        <v>34.11</v>
      </c>
      <c r="P45" s="17">
        <v>0</v>
      </c>
      <c r="Q45" s="18">
        <v>0</v>
      </c>
      <c r="R45" s="16">
        <f>(((L45+(M45/60))+(N45+(O45/60)))/2)+(P45+(Q45/60))</f>
        <v>3.5732499999999998</v>
      </c>
      <c r="S45" s="4">
        <f>R$49/R45*100</f>
        <v>92.350567877049372</v>
      </c>
      <c r="T45" s="5">
        <f>RANK(S45,S$45:S$48)</f>
        <v>2</v>
      </c>
      <c r="U45" s="14"/>
      <c r="V45" s="17">
        <v>5</v>
      </c>
      <c r="W45" s="17">
        <v>49.29</v>
      </c>
      <c r="X45" s="17">
        <v>5</v>
      </c>
      <c r="Y45" s="17">
        <v>49.5</v>
      </c>
      <c r="Z45" s="17">
        <v>0</v>
      </c>
      <c r="AA45" s="18">
        <v>0</v>
      </c>
      <c r="AB45" s="16">
        <f>(((V45+(W45/60))+(X45+(Y45/60)))/2)+(Z45+(AA45/60))</f>
        <v>5.8232499999999998</v>
      </c>
      <c r="AC45" s="4">
        <f>AB$49/AB45*100</f>
        <v>82.542680919875792</v>
      </c>
      <c r="AD45" s="5">
        <f>RANK(AC45,AC$45:AC$48)</f>
        <v>3</v>
      </c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5"/>
      <c r="BH45" s="42">
        <f>I45+S45+AC45</f>
        <v>270.26471231910773</v>
      </c>
      <c r="BI45" s="36">
        <f>RANK(BH45,BH$45:BH$48)</f>
        <v>3</v>
      </c>
      <c r="BJ45" s="15"/>
    </row>
    <row r="46" spans="1:62" x14ac:dyDescent="0.2">
      <c r="A46" s="3" t="s">
        <v>24</v>
      </c>
      <c r="B46" s="2">
        <v>5</v>
      </c>
      <c r="C46" s="2">
        <v>35.21</v>
      </c>
      <c r="D46" s="2">
        <v>5</v>
      </c>
      <c r="E46" s="2">
        <v>35.28</v>
      </c>
      <c r="F46" s="2">
        <v>0</v>
      </c>
      <c r="G46" s="19">
        <v>0</v>
      </c>
      <c r="H46" s="16">
        <f t="shared" ref="H46:H48" si="29">(((B46+(C46/60))+(D46+(E46/60)))/2)+(F46+(G46/60))</f>
        <v>5.587416666666666</v>
      </c>
      <c r="I46" s="4">
        <f t="shared" ref="I46:I48" si="30">H$49/H46*100</f>
        <v>100</v>
      </c>
      <c r="J46" s="5">
        <f>RANK(I46,I$45:I$48)</f>
        <v>1</v>
      </c>
      <c r="K46" s="14"/>
      <c r="L46" s="2">
        <v>3</v>
      </c>
      <c r="M46" s="2">
        <v>17.899999999999999</v>
      </c>
      <c r="N46" s="2">
        <v>3</v>
      </c>
      <c r="O46" s="2">
        <v>18.09</v>
      </c>
      <c r="P46" s="2">
        <v>0</v>
      </c>
      <c r="Q46" s="19">
        <v>0</v>
      </c>
      <c r="R46" s="16">
        <f t="shared" ref="R46:R48" si="31">(((L46+(M46/60))+(N46+(O46/60)))/2)+(P46+(Q46/60))</f>
        <v>3.2999166666666664</v>
      </c>
      <c r="S46" s="4">
        <f t="shared" ref="S46:S48" si="32">R$49/R46*100</f>
        <v>100</v>
      </c>
      <c r="T46" s="5">
        <f>RANK(S46,S$45:S$48)</f>
        <v>1</v>
      </c>
      <c r="U46" s="14"/>
      <c r="V46" s="2">
        <v>5</v>
      </c>
      <c r="W46" s="2">
        <v>4</v>
      </c>
      <c r="X46" s="2">
        <v>5</v>
      </c>
      <c r="Y46" s="2">
        <v>4.58</v>
      </c>
      <c r="Z46" s="2">
        <v>0</v>
      </c>
      <c r="AA46" s="19">
        <v>0</v>
      </c>
      <c r="AB46" s="16">
        <f t="shared" ref="AB46:AB48" si="33">(((V46+(W46/60))+(X46+(Y46/60)))/2)+(Z46+(AA46/60))</f>
        <v>5.0715000000000003</v>
      </c>
      <c r="AC46" s="4">
        <f t="shared" ref="AC46:AC48" si="34">AB$49/AB46*100</f>
        <v>94.778007821486071</v>
      </c>
      <c r="AD46" s="5">
        <f>RANK(AC46,AC$45:AC$48)</f>
        <v>2</v>
      </c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5"/>
      <c r="BH46" s="33">
        <f t="shared" ref="BH46:BH48" si="35">I46+S46+AC46</f>
        <v>294.77800782148609</v>
      </c>
      <c r="BI46" s="36">
        <f>RANK(BH46,BH$45:BH$48)</f>
        <v>1</v>
      </c>
      <c r="BJ46" s="15"/>
    </row>
    <row r="47" spans="1:62" x14ac:dyDescent="0.2">
      <c r="A47" s="3" t="s">
        <v>15</v>
      </c>
      <c r="B47" s="2">
        <v>6</v>
      </c>
      <c r="C47" s="2">
        <v>37.869999999999997</v>
      </c>
      <c r="D47" s="2">
        <v>6</v>
      </c>
      <c r="E47" s="2">
        <v>36.81</v>
      </c>
      <c r="F47" s="2">
        <v>0</v>
      </c>
      <c r="G47" s="19">
        <v>0</v>
      </c>
      <c r="H47" s="16">
        <f t="shared" si="29"/>
        <v>6.6223333333333336</v>
      </c>
      <c r="I47" s="4">
        <f t="shared" si="30"/>
        <v>84.372325967685086</v>
      </c>
      <c r="J47" s="5">
        <f>RANK(I47,I$45:I$48)</f>
        <v>3</v>
      </c>
      <c r="K47" s="14"/>
      <c r="L47" s="2">
        <v>3</v>
      </c>
      <c r="M47" s="2">
        <v>44.03</v>
      </c>
      <c r="N47" s="2">
        <v>3</v>
      </c>
      <c r="O47" s="2">
        <v>44.15</v>
      </c>
      <c r="P47" s="2">
        <v>0</v>
      </c>
      <c r="Q47" s="19">
        <v>0</v>
      </c>
      <c r="R47" s="16">
        <f t="shared" si="31"/>
        <v>3.7348333333333334</v>
      </c>
      <c r="S47" s="4">
        <f t="shared" si="32"/>
        <v>88.355125172921589</v>
      </c>
      <c r="T47" s="5">
        <f>RANK(S47,S$45:S$48)</f>
        <v>3</v>
      </c>
      <c r="U47" s="14"/>
      <c r="V47" s="2">
        <v>4</v>
      </c>
      <c r="W47" s="2">
        <v>48.34</v>
      </c>
      <c r="X47" s="2">
        <v>4</v>
      </c>
      <c r="Y47" s="2">
        <v>48.46</v>
      </c>
      <c r="Z47" s="2">
        <v>0</v>
      </c>
      <c r="AA47" s="19">
        <v>0</v>
      </c>
      <c r="AB47" s="16">
        <f t="shared" si="33"/>
        <v>4.8066666666666666</v>
      </c>
      <c r="AC47" s="4">
        <f t="shared" si="34"/>
        <v>100</v>
      </c>
      <c r="AD47" s="5">
        <f>RANK(AC47,AC$45:AC$48)</f>
        <v>1</v>
      </c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5"/>
      <c r="BH47" s="33">
        <f t="shared" si="35"/>
        <v>272.72745114060666</v>
      </c>
      <c r="BI47" s="36">
        <f>RANK(BH47,BH$45:BH$48)</f>
        <v>2</v>
      </c>
      <c r="BJ47" s="15"/>
    </row>
    <row r="48" spans="1:62" x14ac:dyDescent="0.2">
      <c r="A48" s="3" t="s">
        <v>22</v>
      </c>
      <c r="B48" s="2">
        <v>7</v>
      </c>
      <c r="C48" s="2">
        <v>13.1</v>
      </c>
      <c r="D48" s="2">
        <v>7</v>
      </c>
      <c r="E48" s="2">
        <v>12.92</v>
      </c>
      <c r="F48" s="2">
        <v>0</v>
      </c>
      <c r="G48" s="19">
        <v>0</v>
      </c>
      <c r="H48" s="16">
        <f t="shared" si="29"/>
        <v>7.2168333333333337</v>
      </c>
      <c r="I48" s="4">
        <f t="shared" si="30"/>
        <v>77.421999491928588</v>
      </c>
      <c r="J48" s="5">
        <f>RANK(I48,I$45:I$48)</f>
        <v>4</v>
      </c>
      <c r="K48" s="14"/>
      <c r="L48" s="2">
        <v>6</v>
      </c>
      <c r="M48" s="2">
        <v>2.39</v>
      </c>
      <c r="N48" s="2">
        <v>6</v>
      </c>
      <c r="O48" s="2">
        <v>1.85</v>
      </c>
      <c r="P48" s="2">
        <v>0</v>
      </c>
      <c r="Q48" s="19">
        <v>0</v>
      </c>
      <c r="R48" s="16">
        <f t="shared" si="31"/>
        <v>6.0353333333333339</v>
      </c>
      <c r="S48" s="4">
        <f t="shared" si="32"/>
        <v>54.676626532641102</v>
      </c>
      <c r="T48" s="5">
        <f>RANK(S48,S$45:S$48)</f>
        <v>4</v>
      </c>
      <c r="U48" s="14"/>
      <c r="V48" s="2">
        <v>7</v>
      </c>
      <c r="W48" s="2">
        <v>47.94</v>
      </c>
      <c r="X48" s="2">
        <v>7</v>
      </c>
      <c r="Y48" s="2">
        <v>48.57</v>
      </c>
      <c r="Z48" s="2">
        <v>0</v>
      </c>
      <c r="AA48" s="19">
        <v>0</v>
      </c>
      <c r="AB48" s="16">
        <f t="shared" si="33"/>
        <v>7.8042499999999997</v>
      </c>
      <c r="AC48" s="4">
        <f t="shared" si="34"/>
        <v>61.590372766975264</v>
      </c>
      <c r="AD48" s="5">
        <f>RANK(AC48,AC$45:AC$48)</f>
        <v>4</v>
      </c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5"/>
      <c r="BH48" s="33">
        <f t="shared" si="35"/>
        <v>193.68899879154495</v>
      </c>
      <c r="BI48" s="36">
        <f>RANK(BH48,BH$45:BH$48)</f>
        <v>4</v>
      </c>
      <c r="BJ48" s="15"/>
    </row>
    <row r="49" spans="1:62" x14ac:dyDescent="0.2">
      <c r="A49" s="14"/>
      <c r="B49" s="14"/>
      <c r="C49" s="14"/>
      <c r="D49" s="14"/>
      <c r="E49" s="14"/>
      <c r="F49" s="14"/>
      <c r="G49" t="s">
        <v>36</v>
      </c>
      <c r="H49" s="13">
        <f>MIN(H45:H48)</f>
        <v>5.587416666666666</v>
      </c>
      <c r="I49" s="14"/>
      <c r="J49" s="14"/>
      <c r="K49" s="14"/>
      <c r="L49" s="14"/>
      <c r="M49" s="14"/>
      <c r="N49" s="14"/>
      <c r="O49" s="14"/>
      <c r="P49" s="14"/>
      <c r="Q49" t="s">
        <v>36</v>
      </c>
      <c r="R49" s="13">
        <f>MIN(R45:R48)</f>
        <v>3.2999166666666664</v>
      </c>
      <c r="S49" s="14"/>
      <c r="T49" s="14"/>
      <c r="U49" s="14"/>
      <c r="V49" s="14"/>
      <c r="W49" s="14"/>
      <c r="X49" s="14"/>
      <c r="Y49" s="14"/>
      <c r="Z49" s="14"/>
      <c r="AA49" t="s">
        <v>36</v>
      </c>
      <c r="AB49" s="13">
        <f>MIN(AB45:AB48)</f>
        <v>4.8066666666666666</v>
      </c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5"/>
      <c r="BH49" s="14"/>
      <c r="BI49" s="14"/>
      <c r="BJ49" s="15"/>
    </row>
    <row r="50" spans="1:62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</row>
  </sheetData>
  <mergeCells count="83">
    <mergeCell ref="P43:Q43"/>
    <mergeCell ref="V43:W43"/>
    <mergeCell ref="X43:Y43"/>
    <mergeCell ref="Z43:AA43"/>
    <mergeCell ref="A43:A44"/>
    <mergeCell ref="B43:C43"/>
    <mergeCell ref="D43:E43"/>
    <mergeCell ref="F43:G43"/>
    <mergeCell ref="L43:M43"/>
    <mergeCell ref="N43:O43"/>
    <mergeCell ref="AJ33:AK33"/>
    <mergeCell ref="AP33:AQ33"/>
    <mergeCell ref="AR33:AS33"/>
    <mergeCell ref="AT33:AU33"/>
    <mergeCell ref="BH41:BI41"/>
    <mergeCell ref="B42:J42"/>
    <mergeCell ref="L42:T42"/>
    <mergeCell ref="V42:AD42"/>
    <mergeCell ref="P33:Q33"/>
    <mergeCell ref="V33:W33"/>
    <mergeCell ref="X33:Y33"/>
    <mergeCell ref="Z33:AA33"/>
    <mergeCell ref="AF33:AG33"/>
    <mergeCell ref="AH33:AI33"/>
    <mergeCell ref="A33:A34"/>
    <mergeCell ref="B33:C33"/>
    <mergeCell ref="D33:E33"/>
    <mergeCell ref="F33:G33"/>
    <mergeCell ref="L33:M33"/>
    <mergeCell ref="N33:O33"/>
    <mergeCell ref="A13:A14"/>
    <mergeCell ref="B13:C13"/>
    <mergeCell ref="D13:E13"/>
    <mergeCell ref="BH31:BI31"/>
    <mergeCell ref="B32:J32"/>
    <mergeCell ref="L32:T32"/>
    <mergeCell ref="V32:AD32"/>
    <mergeCell ref="AF32:AN32"/>
    <mergeCell ref="AP32:AX32"/>
    <mergeCell ref="BH21:BI21"/>
    <mergeCell ref="A23:A24"/>
    <mergeCell ref="B23:C23"/>
    <mergeCell ref="D23:E23"/>
    <mergeCell ref="F23:G23"/>
    <mergeCell ref="L23:M23"/>
    <mergeCell ref="P23:Q23"/>
    <mergeCell ref="B22:J22"/>
    <mergeCell ref="L22:T22"/>
    <mergeCell ref="F13:G13"/>
    <mergeCell ref="L13:M13"/>
    <mergeCell ref="N13:O13"/>
    <mergeCell ref="P13:Q13"/>
    <mergeCell ref="V13:W13"/>
    <mergeCell ref="X13:Y13"/>
    <mergeCell ref="Z13:AA13"/>
    <mergeCell ref="AP3:AT3"/>
    <mergeCell ref="N23:O23"/>
    <mergeCell ref="AY3:AZ3"/>
    <mergeCell ref="BA3:BB3"/>
    <mergeCell ref="BH11:BI11"/>
    <mergeCell ref="B12:J12"/>
    <mergeCell ref="L12:T12"/>
    <mergeCell ref="V12:AD12"/>
    <mergeCell ref="P3:Q3"/>
    <mergeCell ref="V3:W3"/>
    <mergeCell ref="X3:Y3"/>
    <mergeCell ref="Z3:AA3"/>
    <mergeCell ref="AF3:AG3"/>
    <mergeCell ref="AH3:AI3"/>
    <mergeCell ref="N3:O3"/>
    <mergeCell ref="AJ3:AK3"/>
    <mergeCell ref="A3:A4"/>
    <mergeCell ref="B3:C3"/>
    <mergeCell ref="D3:E3"/>
    <mergeCell ref="F3:G3"/>
    <mergeCell ref="L3:M3"/>
    <mergeCell ref="BH1:BI1"/>
    <mergeCell ref="B2:J2"/>
    <mergeCell ref="L2:T2"/>
    <mergeCell ref="V2:AD2"/>
    <mergeCell ref="AF2:AN2"/>
    <mergeCell ref="AP2:AW2"/>
    <mergeCell ref="AY2:BF2"/>
  </mergeCells>
  <phoneticPr fontId="5" type="noConversion"/>
  <pageMargins left="0.7" right="0.7" top="0.75" bottom="0.75" header="0.3" footer="0.3"/>
  <pageSetup orientation="landscape" horizontalDpi="0" verticalDpi="0"/>
  <rowBreaks count="5" manualBreakCount="5">
    <brk id="9" max="16383" man="1"/>
    <brk id="19" max="16383" man="1"/>
    <brk id="29" max="16383" man="1"/>
    <brk id="39" max="16383" man="1"/>
    <brk id="49" max="16383" man="1"/>
  </rowBreaks>
  <colBreaks count="6" manualBreakCount="6">
    <brk id="10" max="1048575" man="1"/>
    <brk id="20" max="1048575" man="1"/>
    <brk id="30" max="1048575" man="1"/>
    <brk id="40" max="1048575" man="1"/>
    <brk id="49" max="1048575" man="1"/>
    <brk id="5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5"/>
  <sheetViews>
    <sheetView workbookViewId="0">
      <pane xSplit="1" topLeftCell="AS1" activePane="topRight" state="frozen"/>
      <selection pane="topRight" activeCell="BG1" sqref="BG1:BG1048576"/>
    </sheetView>
  </sheetViews>
  <sheetFormatPr baseColWidth="10" defaultColWidth="8.83203125" defaultRowHeight="15" x14ac:dyDescent="0.2"/>
  <cols>
    <col min="1" max="1" width="19.33203125" customWidth="1"/>
    <col min="2" max="7" width="8.33203125" bestFit="1" customWidth="1"/>
    <col min="8" max="8" width="9.6640625" bestFit="1" customWidth="1"/>
    <col min="9" max="9" width="9.33203125" bestFit="1" customWidth="1"/>
    <col min="10" max="10" width="8.33203125" bestFit="1" customWidth="1"/>
    <col min="12" max="17" width="8.33203125" bestFit="1" customWidth="1"/>
    <col min="18" max="18" width="9.6640625" bestFit="1" customWidth="1"/>
    <col min="19" max="19" width="9.33203125" bestFit="1" customWidth="1"/>
    <col min="20" max="20" width="8.33203125" bestFit="1" customWidth="1"/>
    <col min="22" max="27" width="8.33203125" bestFit="1" customWidth="1"/>
    <col min="28" max="28" width="9.6640625" bestFit="1" customWidth="1"/>
    <col min="29" max="29" width="9.33203125" bestFit="1" customWidth="1"/>
    <col min="30" max="30" width="8.33203125" bestFit="1" customWidth="1"/>
    <col min="32" max="37" width="8.33203125" bestFit="1" customWidth="1"/>
    <col min="38" max="38" width="9.6640625" bestFit="1" customWidth="1"/>
    <col min="39" max="39" width="9.33203125" bestFit="1" customWidth="1"/>
    <col min="40" max="40" width="8.33203125" bestFit="1" customWidth="1"/>
    <col min="42" max="47" width="8.33203125" bestFit="1" customWidth="1"/>
    <col min="48" max="48" width="9.6640625" bestFit="1" customWidth="1"/>
    <col min="49" max="49" width="9.33203125" bestFit="1" customWidth="1"/>
    <col min="50" max="50" width="10.1640625" customWidth="1"/>
    <col min="51" max="54" width="8.33203125" bestFit="1" customWidth="1"/>
    <col min="55" max="55" width="9.6640625" bestFit="1" customWidth="1"/>
    <col min="56" max="56" width="5.5" bestFit="1" customWidth="1"/>
    <col min="57" max="57" width="9.33203125" bestFit="1" customWidth="1"/>
    <col min="58" max="58" width="8.33203125" bestFit="1" customWidth="1"/>
    <col min="60" max="60" width="9.33203125" bestFit="1" customWidth="1"/>
    <col min="61" max="61" width="8.33203125" bestFit="1" customWidth="1"/>
    <col min="62" max="62" width="8.5" bestFit="1" customWidth="1"/>
  </cols>
  <sheetData>
    <row r="1" spans="1:62" ht="25" thickBot="1" x14ac:dyDescent="0.35">
      <c r="A1" s="30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5"/>
      <c r="BH1" s="64" t="s">
        <v>65</v>
      </c>
      <c r="BI1" s="64"/>
      <c r="BJ1" s="15"/>
    </row>
    <row r="2" spans="1:62" ht="16" thickBot="1" x14ac:dyDescent="0.25">
      <c r="A2" s="28"/>
      <c r="B2" s="59" t="s">
        <v>41</v>
      </c>
      <c r="C2" s="60"/>
      <c r="D2" s="60"/>
      <c r="E2" s="60"/>
      <c r="F2" s="60"/>
      <c r="G2" s="60"/>
      <c r="H2" s="60"/>
      <c r="I2" s="60"/>
      <c r="J2" s="61"/>
      <c r="K2" s="14"/>
      <c r="L2" s="59" t="s">
        <v>40</v>
      </c>
      <c r="M2" s="60"/>
      <c r="N2" s="60"/>
      <c r="O2" s="60"/>
      <c r="P2" s="60"/>
      <c r="Q2" s="60"/>
      <c r="R2" s="60"/>
      <c r="S2" s="60"/>
      <c r="T2" s="61"/>
      <c r="U2" s="14"/>
      <c r="V2" s="59" t="s">
        <v>39</v>
      </c>
      <c r="W2" s="60"/>
      <c r="X2" s="60"/>
      <c r="Y2" s="60"/>
      <c r="Z2" s="60"/>
      <c r="AA2" s="60"/>
      <c r="AB2" s="60"/>
      <c r="AC2" s="60"/>
      <c r="AD2" s="61"/>
      <c r="AE2" s="14"/>
      <c r="AF2" s="59" t="s">
        <v>38</v>
      </c>
      <c r="AG2" s="60"/>
      <c r="AH2" s="60"/>
      <c r="AI2" s="60"/>
      <c r="AJ2" s="60"/>
      <c r="AK2" s="60"/>
      <c r="AL2" s="60"/>
      <c r="AM2" s="60"/>
      <c r="AN2" s="61"/>
      <c r="AO2" s="14"/>
      <c r="AP2" s="59" t="s">
        <v>42</v>
      </c>
      <c r="AQ2" s="60"/>
      <c r="AR2" s="60"/>
      <c r="AS2" s="60"/>
      <c r="AT2" s="60"/>
      <c r="AU2" s="60"/>
      <c r="AV2" s="60"/>
      <c r="AW2" s="61"/>
      <c r="AX2" s="14"/>
      <c r="AY2" s="59" t="s">
        <v>44</v>
      </c>
      <c r="AZ2" s="60"/>
      <c r="BA2" s="60"/>
      <c r="BB2" s="60"/>
      <c r="BC2" s="60"/>
      <c r="BD2" s="60"/>
      <c r="BE2" s="60"/>
      <c r="BF2" s="61"/>
      <c r="BG2" s="15"/>
      <c r="BH2" s="14"/>
      <c r="BI2" s="14"/>
      <c r="BJ2" s="15"/>
    </row>
    <row r="3" spans="1:62" x14ac:dyDescent="0.2">
      <c r="A3" s="55" t="s">
        <v>31</v>
      </c>
      <c r="B3" s="57" t="s">
        <v>1</v>
      </c>
      <c r="C3" s="58"/>
      <c r="D3" s="57" t="s">
        <v>2</v>
      </c>
      <c r="E3" s="58"/>
      <c r="F3" s="57" t="s">
        <v>37</v>
      </c>
      <c r="G3" s="58"/>
      <c r="H3" s="1" t="s">
        <v>3</v>
      </c>
      <c r="I3" s="6" t="s">
        <v>34</v>
      </c>
      <c r="J3" s="7" t="s">
        <v>34</v>
      </c>
      <c r="K3" s="14"/>
      <c r="L3" s="57" t="s">
        <v>1</v>
      </c>
      <c r="M3" s="58"/>
      <c r="N3" s="57" t="s">
        <v>2</v>
      </c>
      <c r="O3" s="58"/>
      <c r="P3" s="57" t="s">
        <v>37</v>
      </c>
      <c r="Q3" s="58"/>
      <c r="R3" s="1" t="s">
        <v>3</v>
      </c>
      <c r="S3" s="6" t="s">
        <v>34</v>
      </c>
      <c r="T3" s="7" t="s">
        <v>34</v>
      </c>
      <c r="U3" s="14"/>
      <c r="V3" s="57" t="s">
        <v>1</v>
      </c>
      <c r="W3" s="58"/>
      <c r="X3" s="57" t="s">
        <v>2</v>
      </c>
      <c r="Y3" s="58"/>
      <c r="Z3" s="57" t="s">
        <v>37</v>
      </c>
      <c r="AA3" s="58"/>
      <c r="AB3" s="1" t="s">
        <v>3</v>
      </c>
      <c r="AC3" s="6" t="s">
        <v>34</v>
      </c>
      <c r="AD3" s="7" t="s">
        <v>34</v>
      </c>
      <c r="AE3" s="14"/>
      <c r="AF3" s="57" t="s">
        <v>1</v>
      </c>
      <c r="AG3" s="58"/>
      <c r="AH3" s="57" t="s">
        <v>2</v>
      </c>
      <c r="AI3" s="58"/>
      <c r="AJ3" s="57" t="s">
        <v>37</v>
      </c>
      <c r="AK3" s="58"/>
      <c r="AL3" s="1" t="s">
        <v>3</v>
      </c>
      <c r="AM3" s="6" t="s">
        <v>34</v>
      </c>
      <c r="AN3" s="7" t="s">
        <v>34</v>
      </c>
      <c r="AO3" s="14"/>
      <c r="AP3" s="57" t="s">
        <v>43</v>
      </c>
      <c r="AQ3" s="62"/>
      <c r="AR3" s="62"/>
      <c r="AS3" s="62"/>
      <c r="AT3" s="62"/>
      <c r="AU3" s="1" t="s">
        <v>34</v>
      </c>
      <c r="AV3" s="6" t="s">
        <v>34</v>
      </c>
      <c r="AW3" s="7" t="s">
        <v>34</v>
      </c>
      <c r="AX3" s="14"/>
      <c r="AY3" s="57" t="s">
        <v>1</v>
      </c>
      <c r="AZ3" s="58"/>
      <c r="BA3" s="57" t="s">
        <v>2</v>
      </c>
      <c r="BB3" s="58"/>
      <c r="BC3" s="24" t="s">
        <v>3</v>
      </c>
      <c r="BD3" s="1" t="s">
        <v>6</v>
      </c>
      <c r="BE3" s="6" t="s">
        <v>34</v>
      </c>
      <c r="BF3" s="7" t="s">
        <v>34</v>
      </c>
      <c r="BG3" s="15"/>
      <c r="BH3" s="31" t="s">
        <v>6</v>
      </c>
      <c r="BI3" s="34" t="s">
        <v>46</v>
      </c>
      <c r="BJ3" s="15"/>
    </row>
    <row r="4" spans="1:62" ht="16" thickBot="1" x14ac:dyDescent="0.25">
      <c r="A4" s="56"/>
      <c r="B4" s="11" t="s">
        <v>4</v>
      </c>
      <c r="C4" s="12" t="s">
        <v>5</v>
      </c>
      <c r="D4" s="11" t="s">
        <v>4</v>
      </c>
      <c r="E4" s="12" t="s">
        <v>5</v>
      </c>
      <c r="F4" s="11" t="s">
        <v>4</v>
      </c>
      <c r="G4" s="12" t="s">
        <v>5</v>
      </c>
      <c r="H4" s="10" t="s">
        <v>6</v>
      </c>
      <c r="I4" s="8" t="s">
        <v>33</v>
      </c>
      <c r="J4" s="9" t="s">
        <v>35</v>
      </c>
      <c r="K4" s="14"/>
      <c r="L4" s="11" t="s">
        <v>4</v>
      </c>
      <c r="M4" s="12" t="s">
        <v>5</v>
      </c>
      <c r="N4" s="11" t="s">
        <v>4</v>
      </c>
      <c r="O4" s="12" t="s">
        <v>5</v>
      </c>
      <c r="P4" s="11" t="s">
        <v>4</v>
      </c>
      <c r="Q4" s="12" t="s">
        <v>5</v>
      </c>
      <c r="R4" s="10" t="s">
        <v>6</v>
      </c>
      <c r="S4" s="8" t="s">
        <v>33</v>
      </c>
      <c r="T4" s="9" t="s">
        <v>35</v>
      </c>
      <c r="U4" s="14"/>
      <c r="V4" s="11" t="s">
        <v>4</v>
      </c>
      <c r="W4" s="12" t="s">
        <v>5</v>
      </c>
      <c r="X4" s="11" t="s">
        <v>4</v>
      </c>
      <c r="Y4" s="12" t="s">
        <v>5</v>
      </c>
      <c r="Z4" s="11" t="s">
        <v>4</v>
      </c>
      <c r="AA4" s="12" t="s">
        <v>5</v>
      </c>
      <c r="AB4" s="10" t="s">
        <v>6</v>
      </c>
      <c r="AC4" s="8" t="s">
        <v>33</v>
      </c>
      <c r="AD4" s="9" t="s">
        <v>35</v>
      </c>
      <c r="AE4" s="14"/>
      <c r="AF4" s="11" t="s">
        <v>4</v>
      </c>
      <c r="AG4" s="12" t="s">
        <v>5</v>
      </c>
      <c r="AH4" s="11" t="s">
        <v>4</v>
      </c>
      <c r="AI4" s="12" t="s">
        <v>5</v>
      </c>
      <c r="AJ4" s="11" t="s">
        <v>4</v>
      </c>
      <c r="AK4" s="12" t="s">
        <v>5</v>
      </c>
      <c r="AL4" s="10" t="s">
        <v>6</v>
      </c>
      <c r="AM4" s="8" t="s">
        <v>33</v>
      </c>
      <c r="AN4" s="9" t="s">
        <v>35</v>
      </c>
      <c r="AO4" s="14"/>
      <c r="AP4" s="11">
        <v>1</v>
      </c>
      <c r="AQ4" s="12">
        <v>2</v>
      </c>
      <c r="AR4" s="11">
        <v>3</v>
      </c>
      <c r="AS4" s="12">
        <v>4</v>
      </c>
      <c r="AT4" s="11">
        <v>5</v>
      </c>
      <c r="AU4" s="10" t="s">
        <v>6</v>
      </c>
      <c r="AV4" s="8" t="s">
        <v>33</v>
      </c>
      <c r="AW4" s="9" t="s">
        <v>35</v>
      </c>
      <c r="AX4" s="14"/>
      <c r="AY4" s="11" t="s">
        <v>4</v>
      </c>
      <c r="AZ4" s="12" t="s">
        <v>5</v>
      </c>
      <c r="BA4" s="11" t="s">
        <v>4</v>
      </c>
      <c r="BB4" s="12" t="s">
        <v>5</v>
      </c>
      <c r="BC4" s="25" t="s">
        <v>6</v>
      </c>
      <c r="BD4" s="10" t="s">
        <v>45</v>
      </c>
      <c r="BE4" s="8" t="s">
        <v>33</v>
      </c>
      <c r="BF4" s="9" t="s">
        <v>35</v>
      </c>
      <c r="BG4" s="15"/>
      <c r="BH4" s="32" t="s">
        <v>33</v>
      </c>
      <c r="BI4" s="35" t="s">
        <v>35</v>
      </c>
      <c r="BJ4" s="15"/>
    </row>
    <row r="5" spans="1:62" ht="16" thickBot="1" x14ac:dyDescent="0.25">
      <c r="A5" s="3" t="s">
        <v>63</v>
      </c>
      <c r="B5" s="17">
        <v>0</v>
      </c>
      <c r="C5" s="17">
        <v>28.9</v>
      </c>
      <c r="D5" s="17">
        <v>0</v>
      </c>
      <c r="E5" s="17">
        <v>29</v>
      </c>
      <c r="F5" s="17">
        <v>0</v>
      </c>
      <c r="G5" s="18">
        <v>0</v>
      </c>
      <c r="H5" s="16">
        <f>(((B5+(C5/60))+(D5+(E5/60)))/2)+(F5+(G5/60))</f>
        <v>0.48249999999999998</v>
      </c>
      <c r="I5" s="4">
        <f t="shared" ref="I5:I19" si="0">H$20/H5*100</f>
        <v>46.839378238341972</v>
      </c>
      <c r="J5" s="5">
        <f t="shared" ref="J5:J19" si="1">RANK(I5,$I$5:$I$19)</f>
        <v>7</v>
      </c>
      <c r="K5" s="14"/>
      <c r="L5" s="17">
        <v>0</v>
      </c>
      <c r="M5" s="17">
        <v>8.6300000000000008</v>
      </c>
      <c r="N5" s="17">
        <v>0</v>
      </c>
      <c r="O5" s="17">
        <v>8.6300000000000008</v>
      </c>
      <c r="P5" s="17">
        <v>0</v>
      </c>
      <c r="Q5" s="18">
        <v>0</v>
      </c>
      <c r="R5" s="16">
        <f>(((L5+(M5/60))+(N5+(O5/60)))/2)+(P5+(Q5/60))</f>
        <v>0.14383333333333334</v>
      </c>
      <c r="S5" s="4">
        <f t="shared" ref="S5:S19" si="2">R$20/R5*100</f>
        <v>100</v>
      </c>
      <c r="T5" s="5">
        <f t="shared" ref="T5:T19" si="3">RANK(S5,S$5:S$19)</f>
        <v>1</v>
      </c>
      <c r="U5" s="14"/>
      <c r="V5" s="17">
        <v>0</v>
      </c>
      <c r="W5" s="17">
        <v>13.25</v>
      </c>
      <c r="X5" s="17">
        <v>0</v>
      </c>
      <c r="Y5" s="17">
        <v>13.41</v>
      </c>
      <c r="Z5" s="17">
        <v>0</v>
      </c>
      <c r="AA5" s="18">
        <v>0</v>
      </c>
      <c r="AB5" s="16">
        <f>(((V5+(W5/60))+(X5+(Y5/60)))/2)+(Z5+(AA5/60))</f>
        <v>0.22216666666666668</v>
      </c>
      <c r="AC5" s="4">
        <f t="shared" ref="AC5:AC18" si="4">AB$20/AB5*100</f>
        <v>100</v>
      </c>
      <c r="AD5" s="5">
        <f t="shared" ref="AD5:AD18" si="5">RANK(AC5,AC$5:AC$19)</f>
        <v>1</v>
      </c>
      <c r="AE5" s="14"/>
      <c r="AF5" s="17">
        <v>0</v>
      </c>
      <c r="AG5" s="17">
        <v>26.12</v>
      </c>
      <c r="AH5" s="17">
        <v>0</v>
      </c>
      <c r="AI5" s="17">
        <v>26.12</v>
      </c>
      <c r="AJ5" s="17">
        <v>0</v>
      </c>
      <c r="AK5" s="18">
        <v>0</v>
      </c>
      <c r="AL5" s="16">
        <f>(((AF5+(AG5/60))+(AH5+(AI5/60)))/2)+(AJ5+(AK5/60))</f>
        <v>0.43533333333333335</v>
      </c>
      <c r="AM5" s="4">
        <f t="shared" ref="AM5:AM19" si="6">AL$20/AL5*100</f>
        <v>88.01684532924962</v>
      </c>
      <c r="AN5" s="5">
        <f t="shared" ref="AN5:AN19" si="7">RANK(AM5,AM$5:AM$19)</f>
        <v>2</v>
      </c>
      <c r="AO5" s="14"/>
      <c r="AP5" s="17">
        <v>2</v>
      </c>
      <c r="AQ5" s="18">
        <v>5</v>
      </c>
      <c r="AR5" s="17">
        <v>0</v>
      </c>
      <c r="AS5" s="18">
        <v>2</v>
      </c>
      <c r="AT5" s="17">
        <v>2</v>
      </c>
      <c r="AU5" s="16">
        <f>SUM(AP5:AT5)</f>
        <v>11</v>
      </c>
      <c r="AV5" s="4">
        <f t="shared" ref="AV5:AV19" si="8">AU5/AU$20*100</f>
        <v>68.75</v>
      </c>
      <c r="AW5" s="5">
        <f t="shared" ref="AW5:AW19" si="9">RANK(AV5,AV$5:AV$19)</f>
        <v>3</v>
      </c>
      <c r="AX5" s="14"/>
      <c r="AY5" s="17">
        <v>0</v>
      </c>
      <c r="AZ5" s="18">
        <v>0</v>
      </c>
      <c r="BA5" s="17">
        <v>0</v>
      </c>
      <c r="BB5" s="18">
        <v>0</v>
      </c>
      <c r="BC5" s="26">
        <f>(((AY5+(AZ5/60))+(BA5+(BB5/60)))/2)</f>
        <v>0</v>
      </c>
      <c r="BD5" s="37">
        <v>21</v>
      </c>
      <c r="BE5" s="38">
        <f t="shared" ref="BE5:BE19" si="10">BD$20/BD5*100</f>
        <v>52.380952380952387</v>
      </c>
      <c r="BF5" s="39">
        <f t="shared" ref="BF5:BF19" si="11">RANK(BE5,BE$5:BE$19)</f>
        <v>10</v>
      </c>
      <c r="BG5" s="15"/>
      <c r="BH5" s="33">
        <f t="shared" ref="BH5:BH19" si="12">I5+S5+AC5+AM5+AV5+BE5</f>
        <v>455.98717594854401</v>
      </c>
      <c r="BI5" s="36">
        <f t="shared" ref="BI5:BI19" si="13">RANK(BH5,BH$5:BH$19)</f>
        <v>1</v>
      </c>
      <c r="BJ5" s="15"/>
    </row>
    <row r="6" spans="1:62" ht="16" thickBot="1" x14ac:dyDescent="0.25">
      <c r="A6" s="3" t="s">
        <v>29</v>
      </c>
      <c r="B6" s="2">
        <v>0</v>
      </c>
      <c r="C6" s="2">
        <v>35.28</v>
      </c>
      <c r="D6" s="2">
        <v>0</v>
      </c>
      <c r="E6" s="2">
        <v>35.130000000000003</v>
      </c>
      <c r="F6" s="2">
        <v>0</v>
      </c>
      <c r="G6" s="19">
        <v>0</v>
      </c>
      <c r="H6" s="16">
        <f t="shared" ref="H6:H19" si="14">(((B6+(C6/60))+(D6+(E6/60)))/2)+(F6+(G6/60))</f>
        <v>0.58674999999999999</v>
      </c>
      <c r="I6" s="4">
        <f t="shared" si="0"/>
        <v>38.517256071580739</v>
      </c>
      <c r="J6" s="5">
        <f t="shared" si="1"/>
        <v>12</v>
      </c>
      <c r="K6" s="14"/>
      <c r="L6" s="2">
        <v>0</v>
      </c>
      <c r="M6" s="2">
        <v>9.8800000000000008</v>
      </c>
      <c r="N6" s="2">
        <v>0</v>
      </c>
      <c r="O6" s="2">
        <v>9.9</v>
      </c>
      <c r="P6" s="2">
        <v>0</v>
      </c>
      <c r="Q6" s="19">
        <v>0</v>
      </c>
      <c r="R6" s="16">
        <f t="shared" ref="R6:R19" si="15">(((L6+(M6/60))+(N6+(O6/60)))/2)+(P6+(Q6/60))</f>
        <v>0.16483333333333333</v>
      </c>
      <c r="S6" s="4">
        <f t="shared" si="2"/>
        <v>87.25985844287159</v>
      </c>
      <c r="T6" s="5">
        <f t="shared" si="3"/>
        <v>4</v>
      </c>
      <c r="U6" s="14"/>
      <c r="V6" s="2">
        <v>1</v>
      </c>
      <c r="W6" s="2">
        <v>22.18</v>
      </c>
      <c r="X6" s="2">
        <v>1</v>
      </c>
      <c r="Y6" s="2">
        <v>22.18</v>
      </c>
      <c r="Z6" s="2">
        <v>0</v>
      </c>
      <c r="AA6" s="19">
        <v>0</v>
      </c>
      <c r="AB6" s="16">
        <f t="shared" ref="AB6:AB19" si="16">(((V6+(W6/60))+(X6+(Y6/60)))/2)+(Z6+(AA6/60))</f>
        <v>1.3696666666666666</v>
      </c>
      <c r="AC6" s="4">
        <f t="shared" si="4"/>
        <v>16.220491603796546</v>
      </c>
      <c r="AD6" s="5">
        <f t="shared" si="5"/>
        <v>5</v>
      </c>
      <c r="AE6" s="14"/>
      <c r="AF6" s="2">
        <v>0</v>
      </c>
      <c r="AG6" s="2">
        <v>46.81</v>
      </c>
      <c r="AH6" s="2">
        <v>0</v>
      </c>
      <c r="AI6" s="2">
        <v>46.65</v>
      </c>
      <c r="AJ6" s="2">
        <v>0</v>
      </c>
      <c r="AK6" s="19">
        <v>0</v>
      </c>
      <c r="AL6" s="16">
        <f t="shared" ref="AL6:AL19" si="17">(((AF6+(AG6/60))+(AH6+(AI6/60)))/2)+(AJ6+(AK6/60))</f>
        <v>0.77883333333333327</v>
      </c>
      <c r="AM6" s="4">
        <f t="shared" si="6"/>
        <v>49.197517654611602</v>
      </c>
      <c r="AN6" s="5">
        <f t="shared" si="7"/>
        <v>6</v>
      </c>
      <c r="AO6" s="14"/>
      <c r="AP6" s="2">
        <v>4</v>
      </c>
      <c r="AQ6" s="19">
        <v>0</v>
      </c>
      <c r="AR6" s="2">
        <v>3</v>
      </c>
      <c r="AS6" s="19">
        <v>3</v>
      </c>
      <c r="AT6" s="2">
        <v>3</v>
      </c>
      <c r="AU6" s="16">
        <f t="shared" ref="AU6:AU19" si="18">SUM(AP6:AT6)</f>
        <v>13</v>
      </c>
      <c r="AV6" s="4">
        <f t="shared" si="8"/>
        <v>81.25</v>
      </c>
      <c r="AW6" s="5">
        <f t="shared" si="9"/>
        <v>2</v>
      </c>
      <c r="AX6" s="14"/>
      <c r="AY6" s="2">
        <v>1</v>
      </c>
      <c r="AZ6" s="19">
        <v>0</v>
      </c>
      <c r="BA6" s="2">
        <v>1</v>
      </c>
      <c r="BB6" s="19">
        <v>0.16</v>
      </c>
      <c r="BC6" s="27">
        <f t="shared" ref="BC6:BC19" si="19">(((AY6+(AZ6/60))+(BA6+(BB6/60)))/2)</f>
        <v>1.0013333333333332</v>
      </c>
      <c r="BD6" s="40">
        <v>11</v>
      </c>
      <c r="BE6" s="38">
        <f t="shared" si="10"/>
        <v>100</v>
      </c>
      <c r="BF6" s="5">
        <v>2</v>
      </c>
      <c r="BG6" s="15"/>
      <c r="BH6" s="33">
        <f t="shared" si="12"/>
        <v>372.44512377286048</v>
      </c>
      <c r="BI6" s="36">
        <f t="shared" si="13"/>
        <v>3</v>
      </c>
      <c r="BJ6" s="15"/>
    </row>
    <row r="7" spans="1:62" ht="16" thickBot="1" x14ac:dyDescent="0.25">
      <c r="A7" s="3" t="s">
        <v>67</v>
      </c>
      <c r="B7" s="2">
        <v>0</v>
      </c>
      <c r="C7" s="2">
        <v>57.48</v>
      </c>
      <c r="D7" s="2">
        <v>0</v>
      </c>
      <c r="E7" s="2">
        <v>57.56</v>
      </c>
      <c r="F7" s="2">
        <v>0</v>
      </c>
      <c r="G7" s="19">
        <v>0</v>
      </c>
      <c r="H7" s="16">
        <f t="shared" si="14"/>
        <v>0.95866666666666667</v>
      </c>
      <c r="I7" s="4">
        <f t="shared" si="0"/>
        <v>23.57440890125174</v>
      </c>
      <c r="J7" s="5">
        <f t="shared" si="1"/>
        <v>15</v>
      </c>
      <c r="K7" s="14"/>
      <c r="L7" s="2">
        <v>0</v>
      </c>
      <c r="M7" s="2">
        <v>11.47</v>
      </c>
      <c r="N7" s="2">
        <v>0</v>
      </c>
      <c r="O7" s="2">
        <v>11.43</v>
      </c>
      <c r="P7" s="2">
        <v>0</v>
      </c>
      <c r="Q7" s="19">
        <v>0</v>
      </c>
      <c r="R7" s="16">
        <f t="shared" si="15"/>
        <v>0.19083333333333335</v>
      </c>
      <c r="S7" s="4">
        <f t="shared" si="2"/>
        <v>75.37117903930131</v>
      </c>
      <c r="T7" s="5">
        <f t="shared" si="3"/>
        <v>11</v>
      </c>
      <c r="U7" s="14"/>
      <c r="V7" s="2">
        <v>10</v>
      </c>
      <c r="W7" s="2">
        <v>0</v>
      </c>
      <c r="X7" s="2">
        <v>10</v>
      </c>
      <c r="Y7" s="2">
        <v>0</v>
      </c>
      <c r="Z7" s="2">
        <v>0</v>
      </c>
      <c r="AA7" s="19">
        <v>0</v>
      </c>
      <c r="AB7" s="16">
        <f t="shared" si="16"/>
        <v>10</v>
      </c>
      <c r="AC7" s="4">
        <v>0</v>
      </c>
      <c r="AD7" s="5">
        <v>13</v>
      </c>
      <c r="AE7" s="14"/>
      <c r="AF7" s="2">
        <v>1</v>
      </c>
      <c r="AG7" s="2">
        <v>24.15</v>
      </c>
      <c r="AH7" s="2">
        <v>1</v>
      </c>
      <c r="AI7" s="2">
        <v>23.88</v>
      </c>
      <c r="AJ7" s="2">
        <v>0</v>
      </c>
      <c r="AK7" s="19">
        <v>0</v>
      </c>
      <c r="AL7" s="16">
        <f t="shared" si="17"/>
        <v>1.4002499999999998</v>
      </c>
      <c r="AM7" s="4">
        <f t="shared" si="6"/>
        <v>27.364161161697321</v>
      </c>
      <c r="AN7" s="5">
        <f t="shared" si="7"/>
        <v>12</v>
      </c>
      <c r="AO7" s="14"/>
      <c r="AP7" s="2">
        <v>0</v>
      </c>
      <c r="AQ7" s="19">
        <v>1</v>
      </c>
      <c r="AR7" s="2">
        <v>4</v>
      </c>
      <c r="AS7" s="19">
        <v>0</v>
      </c>
      <c r="AT7" s="2">
        <v>0</v>
      </c>
      <c r="AU7" s="16">
        <f t="shared" si="18"/>
        <v>5</v>
      </c>
      <c r="AV7" s="4">
        <f t="shared" si="8"/>
        <v>31.25</v>
      </c>
      <c r="AW7" s="5">
        <f t="shared" si="9"/>
        <v>9</v>
      </c>
      <c r="AX7" s="14"/>
      <c r="AY7" s="2">
        <v>0</v>
      </c>
      <c r="AZ7" s="19">
        <v>0</v>
      </c>
      <c r="BA7" s="2">
        <v>0</v>
      </c>
      <c r="BB7" s="19">
        <v>0</v>
      </c>
      <c r="BC7" s="27">
        <f t="shared" si="19"/>
        <v>0</v>
      </c>
      <c r="BD7" s="40">
        <v>19</v>
      </c>
      <c r="BE7" s="38">
        <f t="shared" si="10"/>
        <v>57.894736842105267</v>
      </c>
      <c r="BF7" s="5">
        <f t="shared" si="11"/>
        <v>8</v>
      </c>
      <c r="BG7" s="15"/>
      <c r="BH7" s="33">
        <f t="shared" si="12"/>
        <v>215.45448594435564</v>
      </c>
      <c r="BI7" s="36">
        <f t="shared" si="13"/>
        <v>12</v>
      </c>
      <c r="BJ7" s="15"/>
    </row>
    <row r="8" spans="1:62" ht="16" thickBot="1" x14ac:dyDescent="0.25">
      <c r="A8" s="3" t="s">
        <v>11</v>
      </c>
      <c r="B8" s="2">
        <v>0</v>
      </c>
      <c r="C8" s="2">
        <v>33</v>
      </c>
      <c r="D8" s="2">
        <v>0</v>
      </c>
      <c r="E8" s="2">
        <v>32.81</v>
      </c>
      <c r="F8" s="2">
        <v>0</v>
      </c>
      <c r="G8" s="19">
        <v>0</v>
      </c>
      <c r="H8" s="16">
        <f t="shared" si="14"/>
        <v>0.54841666666666677</v>
      </c>
      <c r="I8" s="4">
        <f t="shared" si="0"/>
        <v>41.209542622701711</v>
      </c>
      <c r="J8" s="5">
        <f t="shared" si="1"/>
        <v>10</v>
      </c>
      <c r="K8" s="14"/>
      <c r="L8" s="2">
        <v>0</v>
      </c>
      <c r="M8" s="2">
        <v>10.88</v>
      </c>
      <c r="N8" s="2">
        <v>0</v>
      </c>
      <c r="O8" s="2">
        <v>10.88</v>
      </c>
      <c r="P8" s="2">
        <v>0</v>
      </c>
      <c r="Q8" s="19">
        <v>0</v>
      </c>
      <c r="R8" s="16">
        <f t="shared" si="15"/>
        <v>0.18133333333333335</v>
      </c>
      <c r="S8" s="4">
        <f t="shared" si="2"/>
        <v>79.319852941176478</v>
      </c>
      <c r="T8" s="5">
        <f t="shared" si="3"/>
        <v>10</v>
      </c>
      <c r="U8" s="14"/>
      <c r="V8" s="2">
        <v>3</v>
      </c>
      <c r="W8" s="2">
        <v>17</v>
      </c>
      <c r="X8" s="2">
        <v>3</v>
      </c>
      <c r="Y8" s="2">
        <v>19.47</v>
      </c>
      <c r="Z8" s="2">
        <v>0</v>
      </c>
      <c r="AA8" s="19">
        <v>0</v>
      </c>
      <c r="AB8" s="16">
        <f t="shared" si="16"/>
        <v>3.3039166666666668</v>
      </c>
      <c r="AC8" s="4">
        <f t="shared" si="4"/>
        <v>6.7243423209826725</v>
      </c>
      <c r="AD8" s="5">
        <f t="shared" si="5"/>
        <v>9</v>
      </c>
      <c r="AE8" s="14"/>
      <c r="AF8" s="2">
        <v>0</v>
      </c>
      <c r="AG8" s="2">
        <v>51.32</v>
      </c>
      <c r="AH8" s="2">
        <v>0</v>
      </c>
      <c r="AI8" s="2">
        <v>51.28</v>
      </c>
      <c r="AJ8" s="2">
        <v>0</v>
      </c>
      <c r="AK8" s="19">
        <v>0</v>
      </c>
      <c r="AL8" s="16">
        <f t="shared" si="17"/>
        <v>0.85499999999999998</v>
      </c>
      <c r="AM8" s="4">
        <f t="shared" si="6"/>
        <v>44.81481481481481</v>
      </c>
      <c r="AN8" s="5">
        <f t="shared" si="7"/>
        <v>8</v>
      </c>
      <c r="AO8" s="14"/>
      <c r="AP8" s="2">
        <v>0</v>
      </c>
      <c r="AQ8" s="19">
        <v>0</v>
      </c>
      <c r="AR8" s="2">
        <v>0</v>
      </c>
      <c r="AS8" s="19">
        <v>0</v>
      </c>
      <c r="AT8" s="2">
        <v>0</v>
      </c>
      <c r="AU8" s="16">
        <f t="shared" si="18"/>
        <v>0</v>
      </c>
      <c r="AV8" s="4">
        <f t="shared" si="8"/>
        <v>0</v>
      </c>
      <c r="AW8" s="5">
        <f t="shared" si="9"/>
        <v>14</v>
      </c>
      <c r="AX8" s="14"/>
      <c r="AY8" s="2">
        <v>0</v>
      </c>
      <c r="AZ8" s="19">
        <v>0</v>
      </c>
      <c r="BA8" s="2">
        <v>0</v>
      </c>
      <c r="BB8" s="19">
        <v>0</v>
      </c>
      <c r="BC8" s="27">
        <f t="shared" si="19"/>
        <v>0</v>
      </c>
      <c r="BD8" s="40">
        <v>72</v>
      </c>
      <c r="BE8" s="38">
        <f t="shared" si="10"/>
        <v>15.277777777777779</v>
      </c>
      <c r="BF8" s="5">
        <f t="shared" si="11"/>
        <v>15</v>
      </c>
      <c r="BG8" s="15"/>
      <c r="BH8" s="33">
        <f t="shared" si="12"/>
        <v>187.34633047745342</v>
      </c>
      <c r="BI8" s="36">
        <f t="shared" si="13"/>
        <v>13</v>
      </c>
      <c r="BJ8" s="15"/>
    </row>
    <row r="9" spans="1:62" ht="16" thickBot="1" x14ac:dyDescent="0.25">
      <c r="A9" s="3" t="s">
        <v>24</v>
      </c>
      <c r="B9" s="2">
        <v>0</v>
      </c>
      <c r="C9" s="2">
        <v>26.71</v>
      </c>
      <c r="D9" s="20">
        <v>0</v>
      </c>
      <c r="E9" s="2">
        <v>26.72</v>
      </c>
      <c r="F9" s="2">
        <v>0</v>
      </c>
      <c r="G9" s="19">
        <v>0</v>
      </c>
      <c r="H9" s="16">
        <f t="shared" si="14"/>
        <v>0.44524999999999998</v>
      </c>
      <c r="I9" s="4">
        <f t="shared" si="0"/>
        <v>50.758001122964636</v>
      </c>
      <c r="J9" s="5">
        <f t="shared" si="1"/>
        <v>5</v>
      </c>
      <c r="K9" s="14"/>
      <c r="L9" s="2">
        <v>0</v>
      </c>
      <c r="M9" s="2">
        <v>9.5299999999999994</v>
      </c>
      <c r="N9" s="20">
        <v>0</v>
      </c>
      <c r="O9" s="2">
        <v>9.5299999999999994</v>
      </c>
      <c r="P9" s="2">
        <v>0</v>
      </c>
      <c r="Q9" s="19">
        <v>0</v>
      </c>
      <c r="R9" s="16">
        <f t="shared" si="15"/>
        <v>0.15883333333333333</v>
      </c>
      <c r="S9" s="4">
        <f t="shared" si="2"/>
        <v>90.556138509968534</v>
      </c>
      <c r="T9" s="5">
        <f t="shared" si="3"/>
        <v>3</v>
      </c>
      <c r="U9" s="14"/>
      <c r="V9" s="2">
        <v>4</v>
      </c>
      <c r="W9" s="2">
        <v>16.47</v>
      </c>
      <c r="X9" s="20">
        <v>4</v>
      </c>
      <c r="Y9" s="2">
        <v>16.809999999999999</v>
      </c>
      <c r="Z9" s="2">
        <v>0</v>
      </c>
      <c r="AA9" s="19">
        <v>0</v>
      </c>
      <c r="AB9" s="16">
        <f t="shared" si="16"/>
        <v>4.277333333333333</v>
      </c>
      <c r="AC9" s="4">
        <f t="shared" si="4"/>
        <v>5.194046134663342</v>
      </c>
      <c r="AD9" s="5">
        <f t="shared" si="5"/>
        <v>11</v>
      </c>
      <c r="AE9" s="14"/>
      <c r="AF9" s="2">
        <v>1</v>
      </c>
      <c r="AG9" s="2">
        <v>34.340000000000003</v>
      </c>
      <c r="AH9" s="20">
        <v>1</v>
      </c>
      <c r="AI9" s="2">
        <v>34.31</v>
      </c>
      <c r="AJ9" s="2">
        <v>0</v>
      </c>
      <c r="AK9" s="19">
        <v>0</v>
      </c>
      <c r="AL9" s="16">
        <f t="shared" si="17"/>
        <v>1.5720833333333335</v>
      </c>
      <c r="AM9" s="4">
        <f t="shared" si="6"/>
        <v>24.373177842565592</v>
      </c>
      <c r="AN9" s="5">
        <f t="shared" si="7"/>
        <v>14</v>
      </c>
      <c r="AO9" s="14"/>
      <c r="AP9" s="2">
        <v>3</v>
      </c>
      <c r="AQ9" s="19">
        <v>3</v>
      </c>
      <c r="AR9" s="20">
        <v>0</v>
      </c>
      <c r="AS9" s="21">
        <v>2</v>
      </c>
      <c r="AT9" s="2">
        <v>0</v>
      </c>
      <c r="AU9" s="16">
        <f t="shared" si="18"/>
        <v>8</v>
      </c>
      <c r="AV9" s="4">
        <f t="shared" si="8"/>
        <v>50</v>
      </c>
      <c r="AW9" s="5">
        <f t="shared" si="9"/>
        <v>5</v>
      </c>
      <c r="AX9" s="14"/>
      <c r="AY9" s="2">
        <v>0</v>
      </c>
      <c r="AZ9" s="19">
        <v>0</v>
      </c>
      <c r="BA9" s="20">
        <v>0</v>
      </c>
      <c r="BB9" s="21">
        <v>0</v>
      </c>
      <c r="BC9" s="27">
        <f t="shared" si="19"/>
        <v>0</v>
      </c>
      <c r="BD9" s="40">
        <v>15</v>
      </c>
      <c r="BE9" s="38">
        <f t="shared" si="10"/>
        <v>73.333333333333329</v>
      </c>
      <c r="BF9" s="5">
        <f t="shared" si="11"/>
        <v>5</v>
      </c>
      <c r="BG9" s="15"/>
      <c r="BH9" s="33">
        <f t="shared" si="12"/>
        <v>294.21469694349543</v>
      </c>
      <c r="BI9" s="36">
        <f t="shared" si="13"/>
        <v>7</v>
      </c>
      <c r="BJ9" s="15"/>
    </row>
    <row r="10" spans="1:62" ht="16" thickBot="1" x14ac:dyDescent="0.25">
      <c r="A10" s="3" t="s">
        <v>20</v>
      </c>
      <c r="B10" s="2">
        <v>0</v>
      </c>
      <c r="C10" s="2">
        <v>19.41</v>
      </c>
      <c r="D10" s="2">
        <v>0</v>
      </c>
      <c r="E10" s="2">
        <v>19.22</v>
      </c>
      <c r="F10" s="2">
        <v>0</v>
      </c>
      <c r="G10" s="19">
        <v>0</v>
      </c>
      <c r="H10" s="16">
        <f t="shared" si="14"/>
        <v>0.32191666666666663</v>
      </c>
      <c r="I10" s="4">
        <f t="shared" si="0"/>
        <v>70.204504271291754</v>
      </c>
      <c r="J10" s="5">
        <f t="shared" si="1"/>
        <v>3</v>
      </c>
      <c r="K10" s="14"/>
      <c r="L10" s="2">
        <v>0</v>
      </c>
      <c r="M10" s="2">
        <v>10.47</v>
      </c>
      <c r="N10" s="2">
        <v>0</v>
      </c>
      <c r="O10" s="2">
        <v>10.47</v>
      </c>
      <c r="P10" s="2">
        <v>0</v>
      </c>
      <c r="Q10" s="19">
        <v>0</v>
      </c>
      <c r="R10" s="16">
        <f t="shared" si="15"/>
        <v>0.17450000000000002</v>
      </c>
      <c r="S10" s="4">
        <f t="shared" si="2"/>
        <v>82.425978987583576</v>
      </c>
      <c r="T10" s="5">
        <f t="shared" si="3"/>
        <v>7</v>
      </c>
      <c r="U10" s="14"/>
      <c r="V10" s="2">
        <v>3</v>
      </c>
      <c r="W10" s="2">
        <v>53.55</v>
      </c>
      <c r="X10" s="2">
        <v>3</v>
      </c>
      <c r="Y10" s="2">
        <v>51.44</v>
      </c>
      <c r="Z10" s="2">
        <v>0</v>
      </c>
      <c r="AA10" s="19">
        <v>0</v>
      </c>
      <c r="AB10" s="16">
        <f t="shared" si="16"/>
        <v>3.8749166666666666</v>
      </c>
      <c r="AC10" s="4">
        <f t="shared" si="4"/>
        <v>5.7334566334759893</v>
      </c>
      <c r="AD10" s="5">
        <f t="shared" si="5"/>
        <v>10</v>
      </c>
      <c r="AE10" s="14"/>
      <c r="AF10" s="2">
        <v>0</v>
      </c>
      <c r="AG10" s="2">
        <v>23.09</v>
      </c>
      <c r="AH10" s="2">
        <v>0</v>
      </c>
      <c r="AI10" s="2">
        <v>22.89</v>
      </c>
      <c r="AJ10" s="2">
        <v>0</v>
      </c>
      <c r="AK10" s="19">
        <v>0</v>
      </c>
      <c r="AL10" s="16">
        <f t="shared" si="17"/>
        <v>0.38316666666666666</v>
      </c>
      <c r="AM10" s="4">
        <f t="shared" si="6"/>
        <v>100</v>
      </c>
      <c r="AN10" s="5">
        <f t="shared" si="7"/>
        <v>1</v>
      </c>
      <c r="AO10" s="14"/>
      <c r="AP10" s="2">
        <v>0</v>
      </c>
      <c r="AQ10" s="19">
        <v>0</v>
      </c>
      <c r="AR10" s="2">
        <v>3</v>
      </c>
      <c r="AS10" s="19">
        <v>1</v>
      </c>
      <c r="AT10" s="2">
        <v>0</v>
      </c>
      <c r="AU10" s="16">
        <f t="shared" si="18"/>
        <v>4</v>
      </c>
      <c r="AV10" s="4">
        <f t="shared" si="8"/>
        <v>25</v>
      </c>
      <c r="AW10" s="5">
        <f t="shared" si="9"/>
        <v>10</v>
      </c>
      <c r="AX10" s="14"/>
      <c r="AY10" s="2">
        <v>0</v>
      </c>
      <c r="AZ10" s="19">
        <v>0</v>
      </c>
      <c r="BA10" s="2">
        <v>0</v>
      </c>
      <c r="BB10" s="19">
        <v>0</v>
      </c>
      <c r="BC10" s="27">
        <f t="shared" si="19"/>
        <v>0</v>
      </c>
      <c r="BD10" s="40">
        <v>18</v>
      </c>
      <c r="BE10" s="38">
        <f t="shared" si="10"/>
        <v>61.111111111111114</v>
      </c>
      <c r="BF10" s="5">
        <f t="shared" si="11"/>
        <v>7</v>
      </c>
      <c r="BG10" s="15"/>
      <c r="BH10" s="33">
        <f t="shared" si="12"/>
        <v>344.47505100346245</v>
      </c>
      <c r="BI10" s="36">
        <f t="shared" si="13"/>
        <v>4</v>
      </c>
      <c r="BJ10" s="15"/>
    </row>
    <row r="11" spans="1:62" ht="16" thickBot="1" x14ac:dyDescent="0.25">
      <c r="A11" s="3" t="s">
        <v>68</v>
      </c>
      <c r="B11" s="2">
        <v>0</v>
      </c>
      <c r="C11" s="2">
        <v>42.96</v>
      </c>
      <c r="D11" s="2">
        <v>0</v>
      </c>
      <c r="E11" s="2">
        <v>42.85</v>
      </c>
      <c r="F11" s="2">
        <v>0</v>
      </c>
      <c r="G11" s="19">
        <v>0</v>
      </c>
      <c r="H11" s="16">
        <f t="shared" si="14"/>
        <v>0.71508333333333329</v>
      </c>
      <c r="I11" s="4">
        <f t="shared" si="0"/>
        <v>31.604708075981826</v>
      </c>
      <c r="J11" s="5">
        <f t="shared" si="1"/>
        <v>13</v>
      </c>
      <c r="K11" s="14"/>
      <c r="L11" s="2">
        <v>0</v>
      </c>
      <c r="M11" s="2">
        <v>12.13</v>
      </c>
      <c r="N11" s="2">
        <v>0</v>
      </c>
      <c r="O11" s="2">
        <v>12.13</v>
      </c>
      <c r="P11" s="2">
        <v>0</v>
      </c>
      <c r="Q11" s="19">
        <v>10</v>
      </c>
      <c r="R11" s="16">
        <f t="shared" si="15"/>
        <v>0.36883333333333335</v>
      </c>
      <c r="S11" s="4">
        <f t="shared" si="2"/>
        <v>38.996836873023042</v>
      </c>
      <c r="T11" s="5">
        <f t="shared" si="3"/>
        <v>14</v>
      </c>
      <c r="U11" s="14"/>
      <c r="V11" s="2">
        <v>10</v>
      </c>
      <c r="W11" s="2">
        <v>0</v>
      </c>
      <c r="X11" s="2">
        <v>10</v>
      </c>
      <c r="Y11" s="2">
        <v>0</v>
      </c>
      <c r="Z11" s="2">
        <v>0</v>
      </c>
      <c r="AA11" s="19">
        <v>0</v>
      </c>
      <c r="AB11" s="16">
        <f t="shared" si="16"/>
        <v>10</v>
      </c>
      <c r="AC11" s="4">
        <v>0</v>
      </c>
      <c r="AD11" s="5">
        <v>14</v>
      </c>
      <c r="AE11" s="14"/>
      <c r="AF11" s="2">
        <v>2</v>
      </c>
      <c r="AG11" s="2">
        <v>38.5</v>
      </c>
      <c r="AH11" s="2">
        <v>2</v>
      </c>
      <c r="AI11" s="2">
        <v>38.94</v>
      </c>
      <c r="AJ11" s="2">
        <v>0</v>
      </c>
      <c r="AK11" s="19">
        <v>0</v>
      </c>
      <c r="AL11" s="16">
        <f t="shared" si="17"/>
        <v>2.6453333333333333</v>
      </c>
      <c r="AM11" s="4">
        <f t="shared" si="6"/>
        <v>14.484627016129032</v>
      </c>
      <c r="AN11" s="5">
        <f t="shared" si="7"/>
        <v>15</v>
      </c>
      <c r="AO11" s="14"/>
      <c r="AP11" s="2">
        <v>0</v>
      </c>
      <c r="AQ11" s="19">
        <v>0</v>
      </c>
      <c r="AR11" s="2">
        <v>0</v>
      </c>
      <c r="AS11" s="19">
        <v>0</v>
      </c>
      <c r="AT11" s="2">
        <v>0</v>
      </c>
      <c r="AU11" s="16">
        <f t="shared" si="18"/>
        <v>0</v>
      </c>
      <c r="AV11" s="4">
        <f t="shared" si="8"/>
        <v>0</v>
      </c>
      <c r="AW11" s="5">
        <f t="shared" si="9"/>
        <v>14</v>
      </c>
      <c r="AX11" s="14"/>
      <c r="AY11" s="2">
        <v>0</v>
      </c>
      <c r="AZ11" s="19">
        <v>0</v>
      </c>
      <c r="BA11" s="2">
        <v>0</v>
      </c>
      <c r="BB11" s="19">
        <v>0</v>
      </c>
      <c r="BC11" s="27">
        <f t="shared" si="19"/>
        <v>0</v>
      </c>
      <c r="BD11" s="40">
        <v>20</v>
      </c>
      <c r="BE11" s="38">
        <f t="shared" si="10"/>
        <v>55.000000000000007</v>
      </c>
      <c r="BF11" s="5">
        <f t="shared" si="11"/>
        <v>9</v>
      </c>
      <c r="BG11" s="15"/>
      <c r="BH11" s="33">
        <f t="shared" si="12"/>
        <v>140.0861719651339</v>
      </c>
      <c r="BI11" s="36">
        <f t="shared" si="13"/>
        <v>15</v>
      </c>
      <c r="BJ11" s="15"/>
    </row>
    <row r="12" spans="1:62" ht="16" thickBot="1" x14ac:dyDescent="0.25">
      <c r="A12" s="3" t="s">
        <v>19</v>
      </c>
      <c r="B12" s="2">
        <v>0</v>
      </c>
      <c r="C12" s="2">
        <v>21.66</v>
      </c>
      <c r="D12" s="2">
        <v>0</v>
      </c>
      <c r="E12" s="2">
        <v>21.69</v>
      </c>
      <c r="F12" s="2">
        <v>0</v>
      </c>
      <c r="G12" s="19">
        <v>0</v>
      </c>
      <c r="H12" s="16">
        <f t="shared" si="14"/>
        <v>0.36125000000000002</v>
      </c>
      <c r="I12" s="4">
        <f t="shared" si="0"/>
        <v>62.560553633217999</v>
      </c>
      <c r="J12" s="5">
        <f t="shared" si="1"/>
        <v>4</v>
      </c>
      <c r="K12" s="14"/>
      <c r="L12" s="2">
        <v>0</v>
      </c>
      <c r="M12" s="2">
        <v>10.69</v>
      </c>
      <c r="N12" s="2">
        <v>0</v>
      </c>
      <c r="O12" s="2">
        <v>10.87</v>
      </c>
      <c r="P12" s="2">
        <v>0</v>
      </c>
      <c r="Q12" s="19">
        <v>0</v>
      </c>
      <c r="R12" s="16">
        <f t="shared" si="15"/>
        <v>0.17966666666666664</v>
      </c>
      <c r="S12" s="4">
        <f t="shared" si="2"/>
        <v>80.055658627087212</v>
      </c>
      <c r="T12" s="5">
        <f t="shared" si="3"/>
        <v>9</v>
      </c>
      <c r="U12" s="14"/>
      <c r="V12" s="2">
        <v>0</v>
      </c>
      <c r="W12" s="2">
        <v>46.07</v>
      </c>
      <c r="X12" s="2">
        <v>0</v>
      </c>
      <c r="Y12" s="2">
        <v>46.4</v>
      </c>
      <c r="Z12" s="2">
        <v>0</v>
      </c>
      <c r="AA12" s="19">
        <v>0</v>
      </c>
      <c r="AB12" s="16">
        <f t="shared" si="16"/>
        <v>0.7705833333333334</v>
      </c>
      <c r="AC12" s="4">
        <f t="shared" si="4"/>
        <v>28.830972207202336</v>
      </c>
      <c r="AD12" s="5">
        <f t="shared" si="5"/>
        <v>4</v>
      </c>
      <c r="AE12" s="14"/>
      <c r="AF12" s="2">
        <v>0</v>
      </c>
      <c r="AG12" s="2">
        <v>46.63</v>
      </c>
      <c r="AH12" s="2">
        <v>0</v>
      </c>
      <c r="AI12" s="2">
        <v>46.5</v>
      </c>
      <c r="AJ12" s="2">
        <v>0</v>
      </c>
      <c r="AK12" s="19">
        <v>0</v>
      </c>
      <c r="AL12" s="16">
        <f t="shared" si="17"/>
        <v>0.77608333333333335</v>
      </c>
      <c r="AM12" s="4">
        <f t="shared" si="6"/>
        <v>49.371845806936534</v>
      </c>
      <c r="AN12" s="5">
        <f t="shared" si="7"/>
        <v>5</v>
      </c>
      <c r="AO12" s="14"/>
      <c r="AP12" s="2">
        <v>2</v>
      </c>
      <c r="AQ12" s="19">
        <v>0</v>
      </c>
      <c r="AR12" s="2">
        <v>0</v>
      </c>
      <c r="AS12" s="19">
        <v>0</v>
      </c>
      <c r="AT12" s="2">
        <v>0</v>
      </c>
      <c r="AU12" s="16">
        <f t="shared" si="18"/>
        <v>2</v>
      </c>
      <c r="AV12" s="4">
        <f t="shared" si="8"/>
        <v>12.5</v>
      </c>
      <c r="AW12" s="5">
        <f t="shared" si="9"/>
        <v>11</v>
      </c>
      <c r="AX12" s="14"/>
      <c r="AY12" s="2">
        <v>0</v>
      </c>
      <c r="AZ12" s="19">
        <v>0</v>
      </c>
      <c r="BA12" s="2">
        <v>0</v>
      </c>
      <c r="BB12" s="19">
        <v>0</v>
      </c>
      <c r="BC12" s="27">
        <f t="shared" si="19"/>
        <v>0</v>
      </c>
      <c r="BD12" s="40">
        <v>14</v>
      </c>
      <c r="BE12" s="38">
        <f t="shared" si="10"/>
        <v>78.571428571428569</v>
      </c>
      <c r="BF12" s="5">
        <f t="shared" si="11"/>
        <v>4</v>
      </c>
      <c r="BG12" s="15"/>
      <c r="BH12" s="33">
        <f t="shared" si="12"/>
        <v>311.89045884587267</v>
      </c>
      <c r="BI12" s="36">
        <f t="shared" si="13"/>
        <v>6</v>
      </c>
      <c r="BJ12" s="15"/>
    </row>
    <row r="13" spans="1:62" ht="16" thickBot="1" x14ac:dyDescent="0.25">
      <c r="A13" s="3" t="s">
        <v>27</v>
      </c>
      <c r="B13" s="2">
        <v>0</v>
      </c>
      <c r="C13" s="2">
        <v>15.19</v>
      </c>
      <c r="D13" s="20">
        <v>0</v>
      </c>
      <c r="E13" s="2">
        <v>15.19</v>
      </c>
      <c r="F13" s="2">
        <v>0</v>
      </c>
      <c r="G13" s="19">
        <v>0</v>
      </c>
      <c r="H13" s="16">
        <f t="shared" si="14"/>
        <v>0.25316666666666665</v>
      </c>
      <c r="I13" s="4">
        <f t="shared" si="0"/>
        <v>89.269256089532604</v>
      </c>
      <c r="J13" s="5">
        <f t="shared" si="1"/>
        <v>2</v>
      </c>
      <c r="K13" s="14"/>
      <c r="L13" s="2">
        <v>0</v>
      </c>
      <c r="M13" s="2">
        <v>9.1300000000000008</v>
      </c>
      <c r="N13" s="20">
        <v>0</v>
      </c>
      <c r="O13" s="2">
        <v>9.25</v>
      </c>
      <c r="P13" s="2">
        <v>0</v>
      </c>
      <c r="Q13" s="19">
        <v>0</v>
      </c>
      <c r="R13" s="16">
        <f t="shared" si="15"/>
        <v>0.15316666666666667</v>
      </c>
      <c r="S13" s="4">
        <f t="shared" si="2"/>
        <v>93.906420021762784</v>
      </c>
      <c r="T13" s="5">
        <f t="shared" si="3"/>
        <v>2</v>
      </c>
      <c r="U13" s="14"/>
      <c r="V13" s="2">
        <v>0</v>
      </c>
      <c r="W13" s="2">
        <v>19.09</v>
      </c>
      <c r="X13" s="20">
        <v>0</v>
      </c>
      <c r="Y13" s="2">
        <v>20.62</v>
      </c>
      <c r="Z13" s="2">
        <v>0</v>
      </c>
      <c r="AA13" s="19">
        <v>0</v>
      </c>
      <c r="AB13" s="16">
        <f t="shared" si="16"/>
        <v>0.33091666666666664</v>
      </c>
      <c r="AC13" s="4">
        <f t="shared" si="4"/>
        <v>67.136741374968537</v>
      </c>
      <c r="AD13" s="5">
        <f t="shared" si="5"/>
        <v>2</v>
      </c>
      <c r="AE13" s="14"/>
      <c r="AF13" s="2">
        <v>0</v>
      </c>
      <c r="AG13" s="2">
        <v>29.22</v>
      </c>
      <c r="AH13" s="20">
        <v>0</v>
      </c>
      <c r="AI13" s="2">
        <v>29.22</v>
      </c>
      <c r="AJ13" s="2">
        <v>0</v>
      </c>
      <c r="AK13" s="19">
        <v>0</v>
      </c>
      <c r="AL13" s="16">
        <f t="shared" si="17"/>
        <v>0.48699999999999999</v>
      </c>
      <c r="AM13" s="4">
        <f t="shared" si="6"/>
        <v>78.67898699520876</v>
      </c>
      <c r="AN13" s="5">
        <f t="shared" si="7"/>
        <v>4</v>
      </c>
      <c r="AO13" s="14"/>
      <c r="AP13" s="2">
        <v>5</v>
      </c>
      <c r="AQ13" s="19">
        <v>0</v>
      </c>
      <c r="AR13" s="20">
        <v>2</v>
      </c>
      <c r="AS13" s="21">
        <v>2</v>
      </c>
      <c r="AT13" s="2">
        <v>0</v>
      </c>
      <c r="AU13" s="16">
        <f t="shared" si="18"/>
        <v>9</v>
      </c>
      <c r="AV13" s="4">
        <f t="shared" si="8"/>
        <v>56.25</v>
      </c>
      <c r="AW13" s="5">
        <f t="shared" si="9"/>
        <v>4</v>
      </c>
      <c r="AX13" s="14"/>
      <c r="AY13" s="2">
        <v>0</v>
      </c>
      <c r="AZ13" s="19">
        <v>0</v>
      </c>
      <c r="BA13" s="20">
        <v>0</v>
      </c>
      <c r="BB13" s="21">
        <v>0</v>
      </c>
      <c r="BC13" s="27">
        <f t="shared" si="19"/>
        <v>0</v>
      </c>
      <c r="BD13" s="40">
        <v>16</v>
      </c>
      <c r="BE13" s="38">
        <f t="shared" si="10"/>
        <v>68.75</v>
      </c>
      <c r="BF13" s="5">
        <f t="shared" si="11"/>
        <v>6</v>
      </c>
      <c r="BG13" s="15"/>
      <c r="BH13" s="33">
        <f t="shared" si="12"/>
        <v>453.99140448147273</v>
      </c>
      <c r="BI13" s="36">
        <f t="shared" si="13"/>
        <v>2</v>
      </c>
      <c r="BJ13" s="15"/>
    </row>
    <row r="14" spans="1:62" ht="16" thickBot="1" x14ac:dyDescent="0.25">
      <c r="A14" s="3" t="s">
        <v>28</v>
      </c>
      <c r="B14" s="2">
        <v>0</v>
      </c>
      <c r="C14" s="2">
        <v>13.56</v>
      </c>
      <c r="D14" s="2">
        <v>0</v>
      </c>
      <c r="E14" s="2">
        <v>13.56</v>
      </c>
      <c r="F14" s="2">
        <v>0</v>
      </c>
      <c r="G14" s="19">
        <v>0</v>
      </c>
      <c r="H14" s="16">
        <f t="shared" si="14"/>
        <v>0.22600000000000001</v>
      </c>
      <c r="I14" s="4">
        <f t="shared" si="0"/>
        <v>100</v>
      </c>
      <c r="J14" s="5">
        <f t="shared" si="1"/>
        <v>1</v>
      </c>
      <c r="K14" s="14"/>
      <c r="L14" s="2">
        <v>0</v>
      </c>
      <c r="M14" s="2">
        <v>10.19</v>
      </c>
      <c r="N14" s="2">
        <v>0</v>
      </c>
      <c r="O14" s="2">
        <v>10.19</v>
      </c>
      <c r="P14" s="2">
        <v>0</v>
      </c>
      <c r="Q14" s="19">
        <v>0</v>
      </c>
      <c r="R14" s="16">
        <f t="shared" si="15"/>
        <v>0.16983333333333334</v>
      </c>
      <c r="S14" s="4">
        <f t="shared" si="2"/>
        <v>84.690873405299314</v>
      </c>
      <c r="T14" s="5">
        <f t="shared" si="3"/>
        <v>5</v>
      </c>
      <c r="U14" s="14"/>
      <c r="V14" s="2">
        <v>0</v>
      </c>
      <c r="W14" s="2">
        <v>42.16</v>
      </c>
      <c r="X14" s="2">
        <v>0</v>
      </c>
      <c r="Y14" s="2">
        <v>41.22</v>
      </c>
      <c r="Z14" s="2">
        <v>0</v>
      </c>
      <c r="AA14" s="19">
        <v>0</v>
      </c>
      <c r="AB14" s="16">
        <f t="shared" si="16"/>
        <v>0.6948333333333333</v>
      </c>
      <c r="AC14" s="4">
        <f t="shared" si="4"/>
        <v>31.974094507076039</v>
      </c>
      <c r="AD14" s="5">
        <f t="shared" si="5"/>
        <v>3</v>
      </c>
      <c r="AE14" s="14"/>
      <c r="AF14" s="2">
        <v>1</v>
      </c>
      <c r="AG14" s="2">
        <v>20.72</v>
      </c>
      <c r="AH14" s="2">
        <v>1</v>
      </c>
      <c r="AI14" s="2">
        <v>20.72</v>
      </c>
      <c r="AJ14" s="2">
        <v>0</v>
      </c>
      <c r="AK14" s="19">
        <v>0</v>
      </c>
      <c r="AL14" s="16">
        <f t="shared" si="17"/>
        <v>1.3453333333333333</v>
      </c>
      <c r="AM14" s="4">
        <f t="shared" si="6"/>
        <v>28.481169474727452</v>
      </c>
      <c r="AN14" s="5">
        <f t="shared" si="7"/>
        <v>11</v>
      </c>
      <c r="AO14" s="14"/>
      <c r="AP14" s="2">
        <v>1</v>
      </c>
      <c r="AQ14" s="19">
        <v>0</v>
      </c>
      <c r="AR14" s="2">
        <v>0</v>
      </c>
      <c r="AS14" s="19">
        <v>0</v>
      </c>
      <c r="AT14" s="2">
        <v>1</v>
      </c>
      <c r="AU14" s="16">
        <f t="shared" si="18"/>
        <v>2</v>
      </c>
      <c r="AV14" s="4">
        <f t="shared" si="8"/>
        <v>12.5</v>
      </c>
      <c r="AW14" s="5">
        <f t="shared" si="9"/>
        <v>11</v>
      </c>
      <c r="AX14" s="14"/>
      <c r="AY14" s="2">
        <v>0</v>
      </c>
      <c r="AZ14" s="19">
        <v>0</v>
      </c>
      <c r="BA14" s="2">
        <v>0</v>
      </c>
      <c r="BB14" s="19">
        <v>0</v>
      </c>
      <c r="BC14" s="27">
        <f t="shared" si="19"/>
        <v>0</v>
      </c>
      <c r="BD14" s="40">
        <v>13</v>
      </c>
      <c r="BE14" s="38">
        <f t="shared" si="10"/>
        <v>84.615384615384613</v>
      </c>
      <c r="BF14" s="5">
        <f t="shared" si="11"/>
        <v>3</v>
      </c>
      <c r="BG14" s="15"/>
      <c r="BH14" s="33">
        <f t="shared" si="12"/>
        <v>342.26152200248748</v>
      </c>
      <c r="BI14" s="36">
        <f t="shared" si="13"/>
        <v>5</v>
      </c>
      <c r="BJ14" s="15"/>
    </row>
    <row r="15" spans="1:62" ht="16" thickBot="1" x14ac:dyDescent="0.25">
      <c r="A15" s="3" t="s">
        <v>69</v>
      </c>
      <c r="B15" s="2">
        <v>0</v>
      </c>
      <c r="C15" s="2">
        <v>31.22</v>
      </c>
      <c r="D15" s="2">
        <v>0</v>
      </c>
      <c r="E15" s="2">
        <v>31.25</v>
      </c>
      <c r="F15" s="2">
        <v>0</v>
      </c>
      <c r="G15" s="19">
        <v>0</v>
      </c>
      <c r="H15" s="16">
        <f t="shared" si="14"/>
        <v>0.5205833333333334</v>
      </c>
      <c r="I15" s="4">
        <f t="shared" si="0"/>
        <v>43.412838162317904</v>
      </c>
      <c r="J15" s="5">
        <f t="shared" si="1"/>
        <v>8</v>
      </c>
      <c r="K15" s="14"/>
      <c r="L15" s="2">
        <v>0</v>
      </c>
      <c r="M15" s="2">
        <v>12.06</v>
      </c>
      <c r="N15" s="2">
        <v>0</v>
      </c>
      <c r="O15" s="2">
        <v>12.79</v>
      </c>
      <c r="P15" s="2">
        <v>0</v>
      </c>
      <c r="Q15" s="19">
        <v>10</v>
      </c>
      <c r="R15" s="16">
        <f t="shared" si="15"/>
        <v>0.37375000000000003</v>
      </c>
      <c r="S15" s="4">
        <f t="shared" si="2"/>
        <v>38.483835005574136</v>
      </c>
      <c r="T15" s="5">
        <f t="shared" si="3"/>
        <v>15</v>
      </c>
      <c r="U15" s="14"/>
      <c r="V15" s="2">
        <v>10</v>
      </c>
      <c r="W15" s="2">
        <v>0</v>
      </c>
      <c r="X15" s="2">
        <v>10</v>
      </c>
      <c r="Y15" s="2">
        <v>0</v>
      </c>
      <c r="Z15" s="2">
        <v>0</v>
      </c>
      <c r="AA15" s="19">
        <v>0</v>
      </c>
      <c r="AB15" s="16">
        <f t="shared" si="16"/>
        <v>10</v>
      </c>
      <c r="AC15" s="4">
        <v>0</v>
      </c>
      <c r="AD15" s="5">
        <f t="shared" si="5"/>
        <v>12</v>
      </c>
      <c r="AE15" s="14"/>
      <c r="AF15" s="2">
        <v>0</v>
      </c>
      <c r="AG15" s="2">
        <v>47.59</v>
      </c>
      <c r="AH15" s="2">
        <v>0</v>
      </c>
      <c r="AI15" s="2">
        <v>47.22</v>
      </c>
      <c r="AJ15" s="2">
        <v>0</v>
      </c>
      <c r="AK15" s="19">
        <v>0</v>
      </c>
      <c r="AL15" s="16">
        <f t="shared" si="17"/>
        <v>0.79008333333333336</v>
      </c>
      <c r="AM15" s="4">
        <f t="shared" si="6"/>
        <v>48.496993987975948</v>
      </c>
      <c r="AN15" s="5">
        <f t="shared" si="7"/>
        <v>7</v>
      </c>
      <c r="AO15" s="14"/>
      <c r="AP15" s="2">
        <v>0</v>
      </c>
      <c r="AQ15" s="19">
        <v>0</v>
      </c>
      <c r="AR15" s="2">
        <v>0</v>
      </c>
      <c r="AS15" s="19">
        <v>1</v>
      </c>
      <c r="AT15" s="2">
        <v>0</v>
      </c>
      <c r="AU15" s="16">
        <f t="shared" si="18"/>
        <v>1</v>
      </c>
      <c r="AV15" s="4">
        <f t="shared" si="8"/>
        <v>6.25</v>
      </c>
      <c r="AW15" s="5">
        <f t="shared" si="9"/>
        <v>13</v>
      </c>
      <c r="AX15" s="14"/>
      <c r="AY15" s="2">
        <v>0</v>
      </c>
      <c r="AZ15" s="19">
        <v>0</v>
      </c>
      <c r="BA15" s="2">
        <v>0</v>
      </c>
      <c r="BB15" s="19">
        <v>0</v>
      </c>
      <c r="BC15" s="27">
        <f t="shared" si="19"/>
        <v>0</v>
      </c>
      <c r="BD15" s="40">
        <v>32</v>
      </c>
      <c r="BE15" s="38">
        <f t="shared" si="10"/>
        <v>34.375</v>
      </c>
      <c r="BF15" s="5">
        <f t="shared" si="11"/>
        <v>12</v>
      </c>
      <c r="BG15" s="15"/>
      <c r="BH15" s="33">
        <f t="shared" si="12"/>
        <v>171.01866715586797</v>
      </c>
      <c r="BI15" s="36">
        <f t="shared" si="13"/>
        <v>14</v>
      </c>
      <c r="BJ15" s="15"/>
    </row>
    <row r="16" spans="1:62" ht="16" thickBot="1" x14ac:dyDescent="0.25">
      <c r="A16" s="3" t="s">
        <v>23</v>
      </c>
      <c r="B16" s="2">
        <v>0</v>
      </c>
      <c r="C16" s="2">
        <v>34.46</v>
      </c>
      <c r="D16" s="2">
        <v>0</v>
      </c>
      <c r="E16" s="2">
        <v>34.28</v>
      </c>
      <c r="F16" s="2">
        <v>0</v>
      </c>
      <c r="G16" s="19">
        <v>0</v>
      </c>
      <c r="H16" s="16">
        <f t="shared" si="14"/>
        <v>0.57283333333333331</v>
      </c>
      <c r="I16" s="4">
        <f t="shared" si="0"/>
        <v>39.45301134710504</v>
      </c>
      <c r="J16" s="5">
        <f t="shared" si="1"/>
        <v>11</v>
      </c>
      <c r="K16" s="14"/>
      <c r="L16" s="2">
        <v>0</v>
      </c>
      <c r="M16" s="2">
        <v>10.37</v>
      </c>
      <c r="N16" s="2">
        <v>0</v>
      </c>
      <c r="O16" s="2">
        <v>10.37</v>
      </c>
      <c r="P16" s="2">
        <v>0</v>
      </c>
      <c r="Q16" s="19">
        <v>0</v>
      </c>
      <c r="R16" s="16">
        <f t="shared" si="15"/>
        <v>0.17283333333333331</v>
      </c>
      <c r="S16" s="4">
        <f t="shared" si="2"/>
        <v>83.220829315332708</v>
      </c>
      <c r="T16" s="5">
        <f t="shared" si="3"/>
        <v>6</v>
      </c>
      <c r="U16" s="14"/>
      <c r="V16" s="2">
        <v>1</v>
      </c>
      <c r="W16" s="2">
        <v>47.75</v>
      </c>
      <c r="X16" s="2">
        <v>1</v>
      </c>
      <c r="Y16" s="2">
        <v>46.25</v>
      </c>
      <c r="Z16" s="2">
        <v>0</v>
      </c>
      <c r="AA16" s="19">
        <v>0</v>
      </c>
      <c r="AB16" s="16">
        <f t="shared" si="16"/>
        <v>1.7833333333333334</v>
      </c>
      <c r="AC16" s="4">
        <f t="shared" si="4"/>
        <v>12.457943925233645</v>
      </c>
      <c r="AD16" s="5">
        <f t="shared" si="5"/>
        <v>6</v>
      </c>
      <c r="AE16" s="14"/>
      <c r="AF16" s="2">
        <v>0</v>
      </c>
      <c r="AG16" s="2">
        <v>58.41</v>
      </c>
      <c r="AH16" s="2">
        <v>0</v>
      </c>
      <c r="AI16" s="2">
        <v>58.44</v>
      </c>
      <c r="AJ16" s="2">
        <v>0</v>
      </c>
      <c r="AK16" s="19">
        <v>0</v>
      </c>
      <c r="AL16" s="16">
        <f t="shared" si="17"/>
        <v>0.97374999999999989</v>
      </c>
      <c r="AM16" s="4">
        <f t="shared" si="6"/>
        <v>39.349593495934968</v>
      </c>
      <c r="AN16" s="5">
        <f t="shared" si="7"/>
        <v>9</v>
      </c>
      <c r="AO16" s="14"/>
      <c r="AP16" s="2">
        <v>0</v>
      </c>
      <c r="AQ16" s="19">
        <v>0</v>
      </c>
      <c r="AR16" s="2">
        <v>0</v>
      </c>
      <c r="AS16" s="19">
        <v>5</v>
      </c>
      <c r="AT16" s="2">
        <v>2</v>
      </c>
      <c r="AU16" s="16">
        <f t="shared" si="18"/>
        <v>7</v>
      </c>
      <c r="AV16" s="4">
        <f t="shared" si="8"/>
        <v>43.75</v>
      </c>
      <c r="AW16" s="5">
        <f t="shared" si="9"/>
        <v>6</v>
      </c>
      <c r="AX16" s="14"/>
      <c r="AY16" s="2">
        <v>0</v>
      </c>
      <c r="AZ16" s="19">
        <v>0</v>
      </c>
      <c r="BA16" s="2">
        <v>0</v>
      </c>
      <c r="BB16" s="19">
        <v>0</v>
      </c>
      <c r="BC16" s="27">
        <f t="shared" si="19"/>
        <v>0</v>
      </c>
      <c r="BD16" s="40">
        <v>22</v>
      </c>
      <c r="BE16" s="38">
        <f t="shared" si="10"/>
        <v>50</v>
      </c>
      <c r="BF16" s="5">
        <f t="shared" si="11"/>
        <v>11</v>
      </c>
      <c r="BG16" s="15"/>
      <c r="BH16" s="33">
        <f t="shared" si="12"/>
        <v>268.23137808360639</v>
      </c>
      <c r="BI16" s="36">
        <f t="shared" si="13"/>
        <v>10</v>
      </c>
      <c r="BJ16" s="15"/>
    </row>
    <row r="17" spans="1:62" ht="16" thickBot="1" x14ac:dyDescent="0.25">
      <c r="A17" s="3" t="s">
        <v>25</v>
      </c>
      <c r="B17" s="2">
        <v>0</v>
      </c>
      <c r="C17" s="2">
        <v>45</v>
      </c>
      <c r="D17" s="20">
        <v>0</v>
      </c>
      <c r="E17" s="2">
        <v>44.66</v>
      </c>
      <c r="F17" s="2">
        <v>0</v>
      </c>
      <c r="G17" s="19">
        <v>0</v>
      </c>
      <c r="H17" s="16">
        <f t="shared" si="14"/>
        <v>0.74716666666666665</v>
      </c>
      <c r="I17" s="4">
        <f t="shared" si="0"/>
        <v>30.247602052197191</v>
      </c>
      <c r="J17" s="5">
        <f t="shared" si="1"/>
        <v>14</v>
      </c>
      <c r="K17" s="14"/>
      <c r="L17" s="2">
        <v>0</v>
      </c>
      <c r="M17" s="2">
        <v>8.18</v>
      </c>
      <c r="N17" s="20">
        <v>0</v>
      </c>
      <c r="O17" s="2">
        <v>8.3699999999999992</v>
      </c>
      <c r="P17" s="2">
        <v>0</v>
      </c>
      <c r="Q17" s="19">
        <v>10</v>
      </c>
      <c r="R17" s="16">
        <f t="shared" si="15"/>
        <v>0.30458333333333332</v>
      </c>
      <c r="S17" s="4">
        <f t="shared" si="2"/>
        <v>47.222982216142277</v>
      </c>
      <c r="T17" s="5">
        <f t="shared" si="3"/>
        <v>13</v>
      </c>
      <c r="U17" s="14"/>
      <c r="V17" s="2">
        <v>2</v>
      </c>
      <c r="W17" s="2">
        <v>54</v>
      </c>
      <c r="X17" s="20">
        <v>2</v>
      </c>
      <c r="Y17" s="2">
        <v>53.78</v>
      </c>
      <c r="Z17" s="2">
        <v>0</v>
      </c>
      <c r="AA17" s="19">
        <v>0</v>
      </c>
      <c r="AB17" s="16">
        <f t="shared" si="16"/>
        <v>2.8981666666666666</v>
      </c>
      <c r="AC17" s="4">
        <f t="shared" si="4"/>
        <v>7.6657657139571</v>
      </c>
      <c r="AD17" s="5">
        <f t="shared" si="5"/>
        <v>8</v>
      </c>
      <c r="AE17" s="14"/>
      <c r="AF17" s="2">
        <v>0</v>
      </c>
      <c r="AG17" s="2">
        <v>28.88</v>
      </c>
      <c r="AH17" s="20">
        <v>0</v>
      </c>
      <c r="AI17" s="2">
        <v>29.13</v>
      </c>
      <c r="AJ17" s="2">
        <v>0</v>
      </c>
      <c r="AK17" s="19">
        <v>0</v>
      </c>
      <c r="AL17" s="16">
        <f t="shared" si="17"/>
        <v>0.48341666666666666</v>
      </c>
      <c r="AM17" s="4">
        <f t="shared" si="6"/>
        <v>79.262196173073605</v>
      </c>
      <c r="AN17" s="5">
        <f t="shared" si="7"/>
        <v>3</v>
      </c>
      <c r="AO17" s="14"/>
      <c r="AP17" s="2">
        <v>3</v>
      </c>
      <c r="AQ17" s="19">
        <v>4</v>
      </c>
      <c r="AR17" s="20">
        <v>0</v>
      </c>
      <c r="AS17" s="21">
        <v>0</v>
      </c>
      <c r="AT17" s="2">
        <v>0</v>
      </c>
      <c r="AU17" s="16">
        <f t="shared" si="18"/>
        <v>7</v>
      </c>
      <c r="AV17" s="4">
        <f t="shared" si="8"/>
        <v>43.75</v>
      </c>
      <c r="AW17" s="5">
        <f t="shared" si="9"/>
        <v>6</v>
      </c>
      <c r="AX17" s="14"/>
      <c r="AY17" s="2">
        <v>0</v>
      </c>
      <c r="AZ17" s="19">
        <v>0</v>
      </c>
      <c r="BA17" s="20">
        <v>0</v>
      </c>
      <c r="BB17" s="21">
        <v>0</v>
      </c>
      <c r="BC17" s="27">
        <f t="shared" si="19"/>
        <v>0</v>
      </c>
      <c r="BD17" s="40">
        <v>33</v>
      </c>
      <c r="BE17" s="38">
        <f t="shared" si="10"/>
        <v>33.333333333333329</v>
      </c>
      <c r="BF17" s="5">
        <f t="shared" si="11"/>
        <v>13</v>
      </c>
      <c r="BG17" s="15"/>
      <c r="BH17" s="33">
        <f t="shared" si="12"/>
        <v>241.4818794887035</v>
      </c>
      <c r="BI17" s="36">
        <f t="shared" si="13"/>
        <v>11</v>
      </c>
      <c r="BJ17" s="15"/>
    </row>
    <row r="18" spans="1:62" ht="16" thickBot="1" x14ac:dyDescent="0.25">
      <c r="A18" s="3" t="s">
        <v>26</v>
      </c>
      <c r="B18" s="2">
        <v>0</v>
      </c>
      <c r="C18" s="2">
        <v>32.590000000000003</v>
      </c>
      <c r="D18" s="2">
        <v>0</v>
      </c>
      <c r="E18" s="2">
        <v>32.53</v>
      </c>
      <c r="F18" s="2">
        <v>0</v>
      </c>
      <c r="G18" s="19">
        <v>0</v>
      </c>
      <c r="H18" s="16">
        <f t="shared" si="14"/>
        <v>0.54266666666666663</v>
      </c>
      <c r="I18" s="4">
        <f t="shared" si="0"/>
        <v>41.646191646191646</v>
      </c>
      <c r="J18" s="5">
        <f t="shared" si="1"/>
        <v>9</v>
      </c>
      <c r="K18" s="14"/>
      <c r="L18" s="2">
        <v>0</v>
      </c>
      <c r="M18" s="2">
        <v>10.6</v>
      </c>
      <c r="N18" s="2">
        <v>0</v>
      </c>
      <c r="O18" s="2">
        <v>10.6</v>
      </c>
      <c r="P18" s="2">
        <v>0</v>
      </c>
      <c r="Q18" s="19">
        <v>0</v>
      </c>
      <c r="R18" s="16">
        <f t="shared" si="15"/>
        <v>0.17666666666666667</v>
      </c>
      <c r="S18" s="4">
        <f t="shared" si="2"/>
        <v>81.415094339622655</v>
      </c>
      <c r="T18" s="5">
        <f t="shared" si="3"/>
        <v>8</v>
      </c>
      <c r="U18" s="14"/>
      <c r="V18" s="2">
        <v>2</v>
      </c>
      <c r="W18" s="2">
        <v>42.34</v>
      </c>
      <c r="X18" s="2">
        <v>2</v>
      </c>
      <c r="Y18" s="2">
        <v>42.22</v>
      </c>
      <c r="Z18" s="2">
        <v>0</v>
      </c>
      <c r="AA18" s="19">
        <v>0</v>
      </c>
      <c r="AB18" s="16">
        <f t="shared" si="16"/>
        <v>2.7046666666666668</v>
      </c>
      <c r="AC18" s="4">
        <f t="shared" si="4"/>
        <v>8.2141976830170069</v>
      </c>
      <c r="AD18" s="5">
        <f t="shared" si="5"/>
        <v>7</v>
      </c>
      <c r="AE18" s="14"/>
      <c r="AF18" s="2">
        <v>1</v>
      </c>
      <c r="AG18" s="2">
        <v>24.43</v>
      </c>
      <c r="AH18" s="2">
        <v>1</v>
      </c>
      <c r="AI18" s="2">
        <v>24.47</v>
      </c>
      <c r="AJ18" s="2">
        <v>0</v>
      </c>
      <c r="AK18" s="19">
        <v>0</v>
      </c>
      <c r="AL18" s="16">
        <f t="shared" si="17"/>
        <v>1.4075</v>
      </c>
      <c r="AM18" s="4">
        <f t="shared" si="6"/>
        <v>27.223208999407934</v>
      </c>
      <c r="AN18" s="5">
        <f t="shared" si="7"/>
        <v>13</v>
      </c>
      <c r="AO18" s="14"/>
      <c r="AP18" s="2">
        <v>4</v>
      </c>
      <c r="AQ18" s="19">
        <v>4</v>
      </c>
      <c r="AR18" s="2">
        <v>5</v>
      </c>
      <c r="AS18" s="19">
        <v>0</v>
      </c>
      <c r="AT18" s="2">
        <v>3</v>
      </c>
      <c r="AU18" s="16">
        <f t="shared" si="18"/>
        <v>16</v>
      </c>
      <c r="AV18" s="4">
        <f t="shared" si="8"/>
        <v>100</v>
      </c>
      <c r="AW18" s="5">
        <f t="shared" si="9"/>
        <v>1</v>
      </c>
      <c r="AX18" s="14"/>
      <c r="AY18" s="2">
        <v>0</v>
      </c>
      <c r="AZ18" s="19">
        <v>0</v>
      </c>
      <c r="BA18" s="2">
        <v>0</v>
      </c>
      <c r="BB18" s="19">
        <v>0</v>
      </c>
      <c r="BC18" s="27">
        <f t="shared" si="19"/>
        <v>0</v>
      </c>
      <c r="BD18" s="40">
        <v>41</v>
      </c>
      <c r="BE18" s="38">
        <f t="shared" si="10"/>
        <v>26.829268292682929</v>
      </c>
      <c r="BF18" s="5">
        <f t="shared" si="11"/>
        <v>14</v>
      </c>
      <c r="BG18" s="15"/>
      <c r="BH18" s="33">
        <f t="shared" si="12"/>
        <v>285.32796096092216</v>
      </c>
      <c r="BI18" s="36">
        <f t="shared" si="13"/>
        <v>9</v>
      </c>
      <c r="BJ18" s="15"/>
    </row>
    <row r="19" spans="1:62" x14ac:dyDescent="0.2">
      <c r="A19" s="3" t="s">
        <v>70</v>
      </c>
      <c r="B19" s="2">
        <v>0</v>
      </c>
      <c r="C19" s="2">
        <v>28.03</v>
      </c>
      <c r="D19" s="2">
        <v>0</v>
      </c>
      <c r="E19" s="2">
        <v>27.87</v>
      </c>
      <c r="F19" s="2">
        <v>0</v>
      </c>
      <c r="G19" s="19">
        <v>0</v>
      </c>
      <c r="H19" s="16">
        <f t="shared" si="14"/>
        <v>0.46583333333333332</v>
      </c>
      <c r="I19" s="4">
        <f t="shared" si="0"/>
        <v>48.515205724508057</v>
      </c>
      <c r="J19" s="5">
        <f t="shared" si="1"/>
        <v>6</v>
      </c>
      <c r="K19" s="14"/>
      <c r="L19" s="2">
        <v>0</v>
      </c>
      <c r="M19" s="2">
        <v>14.78</v>
      </c>
      <c r="N19" s="2">
        <v>0</v>
      </c>
      <c r="O19" s="2">
        <v>14.78</v>
      </c>
      <c r="P19" s="2">
        <v>0</v>
      </c>
      <c r="Q19" s="19">
        <v>0</v>
      </c>
      <c r="R19" s="16">
        <f t="shared" si="15"/>
        <v>0.24633333333333332</v>
      </c>
      <c r="S19" s="4">
        <f t="shared" si="2"/>
        <v>58.389715832205688</v>
      </c>
      <c r="T19" s="5">
        <f t="shared" si="3"/>
        <v>12</v>
      </c>
      <c r="U19" s="14"/>
      <c r="V19" s="2">
        <v>10</v>
      </c>
      <c r="W19" s="2">
        <v>0</v>
      </c>
      <c r="X19" s="2">
        <v>10</v>
      </c>
      <c r="Y19" s="2">
        <v>0</v>
      </c>
      <c r="Z19" s="2">
        <v>0</v>
      </c>
      <c r="AA19" s="19">
        <v>0</v>
      </c>
      <c r="AB19" s="16">
        <f t="shared" si="16"/>
        <v>10</v>
      </c>
      <c r="AC19" s="4">
        <v>0</v>
      </c>
      <c r="AD19" s="5">
        <v>15</v>
      </c>
      <c r="AE19" s="14"/>
      <c r="AF19" s="2">
        <v>0</v>
      </c>
      <c r="AG19" s="2">
        <v>58.69</v>
      </c>
      <c r="AH19" s="2">
        <v>0</v>
      </c>
      <c r="AI19" s="2">
        <v>58.41</v>
      </c>
      <c r="AJ19" s="2">
        <v>0</v>
      </c>
      <c r="AK19" s="19">
        <v>0</v>
      </c>
      <c r="AL19" s="16">
        <f t="shared" si="17"/>
        <v>0.97583333333333333</v>
      </c>
      <c r="AM19" s="4">
        <f t="shared" si="6"/>
        <v>39.265584970111014</v>
      </c>
      <c r="AN19" s="5">
        <f t="shared" si="7"/>
        <v>10</v>
      </c>
      <c r="AO19" s="14"/>
      <c r="AP19" s="2">
        <v>3</v>
      </c>
      <c r="AQ19" s="19">
        <v>4</v>
      </c>
      <c r="AR19" s="2">
        <v>0</v>
      </c>
      <c r="AS19" s="19">
        <v>0</v>
      </c>
      <c r="AT19" s="2">
        <v>0</v>
      </c>
      <c r="AU19" s="16">
        <f t="shared" si="18"/>
        <v>7</v>
      </c>
      <c r="AV19" s="4">
        <f t="shared" si="8"/>
        <v>43.75</v>
      </c>
      <c r="AW19" s="5">
        <f t="shared" si="9"/>
        <v>6</v>
      </c>
      <c r="AX19" s="14"/>
      <c r="AY19" s="2">
        <v>0</v>
      </c>
      <c r="AZ19" s="19">
        <v>55.52</v>
      </c>
      <c r="BA19" s="2">
        <v>0</v>
      </c>
      <c r="BB19" s="19">
        <v>55.52</v>
      </c>
      <c r="BC19" s="27">
        <f t="shared" si="19"/>
        <v>0.92533333333333334</v>
      </c>
      <c r="BD19" s="40">
        <v>11</v>
      </c>
      <c r="BE19" s="38">
        <f t="shared" si="10"/>
        <v>100</v>
      </c>
      <c r="BF19" s="5">
        <f t="shared" si="11"/>
        <v>1</v>
      </c>
      <c r="BG19" s="15"/>
      <c r="BH19" s="33">
        <f t="shared" si="12"/>
        <v>289.92050652682474</v>
      </c>
      <c r="BI19" s="36">
        <f t="shared" si="13"/>
        <v>8</v>
      </c>
      <c r="BJ19" s="15"/>
    </row>
    <row r="20" spans="1:62" x14ac:dyDescent="0.2">
      <c r="A20" s="14"/>
      <c r="B20" s="14"/>
      <c r="C20" s="14"/>
      <c r="D20" s="14"/>
      <c r="E20" s="14"/>
      <c r="F20" s="14"/>
      <c r="G20" t="s">
        <v>36</v>
      </c>
      <c r="H20" s="13">
        <f>MIN(H5:H19)</f>
        <v>0.22600000000000001</v>
      </c>
      <c r="I20" s="14"/>
      <c r="J20" s="14"/>
      <c r="K20" s="14"/>
      <c r="L20" s="14"/>
      <c r="M20" s="14"/>
      <c r="N20" s="14"/>
      <c r="O20" s="14"/>
      <c r="P20" s="14"/>
      <c r="Q20" t="s">
        <v>36</v>
      </c>
      <c r="R20" s="13">
        <f>MIN(R5:R19)</f>
        <v>0.14383333333333334</v>
      </c>
      <c r="S20" s="14"/>
      <c r="T20" s="14"/>
      <c r="U20" s="14"/>
      <c r="V20" s="14"/>
      <c r="W20" s="14"/>
      <c r="X20" s="14"/>
      <c r="Y20" s="14"/>
      <c r="Z20" s="14"/>
      <c r="AA20" t="s">
        <v>36</v>
      </c>
      <c r="AB20" s="13">
        <f>MIN(AB5:AB19)</f>
        <v>0.22216666666666668</v>
      </c>
      <c r="AC20" s="14"/>
      <c r="AD20" s="14"/>
      <c r="AE20" s="14"/>
      <c r="AF20" s="14"/>
      <c r="AG20" s="14"/>
      <c r="AH20" s="14"/>
      <c r="AI20" s="14"/>
      <c r="AJ20" s="14"/>
      <c r="AK20" t="s">
        <v>36</v>
      </c>
      <c r="AL20" s="13">
        <f>MIN(AL5:AL19)</f>
        <v>0.38316666666666666</v>
      </c>
      <c r="AM20" s="14"/>
      <c r="AN20" s="14"/>
      <c r="AO20" s="14"/>
      <c r="AP20" s="14"/>
      <c r="AQ20" s="14"/>
      <c r="AR20" s="14"/>
      <c r="AS20" s="14"/>
      <c r="AT20" t="s">
        <v>36</v>
      </c>
      <c r="AU20" s="13">
        <f>MAX(AU5:AU19)</f>
        <v>16</v>
      </c>
      <c r="AV20" s="14"/>
      <c r="AW20" s="14"/>
      <c r="AX20" s="14"/>
      <c r="AY20" s="14"/>
      <c r="AZ20" s="14"/>
      <c r="BA20" s="14"/>
      <c r="BB20" s="14"/>
      <c r="BC20" t="s">
        <v>36</v>
      </c>
      <c r="BD20" s="23">
        <f>MIN(BD5:BD19)</f>
        <v>11</v>
      </c>
      <c r="BE20" s="14"/>
      <c r="BF20" s="14"/>
      <c r="BG20" s="15"/>
      <c r="BH20" s="14"/>
      <c r="BI20" s="14"/>
      <c r="BJ20" s="15"/>
    </row>
    <row r="21" spans="1:62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2" ht="25" thickBot="1" x14ac:dyDescent="0.35">
      <c r="A22" s="30" t="s">
        <v>47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5"/>
      <c r="BH22" s="63" t="s">
        <v>65</v>
      </c>
      <c r="BI22" s="63"/>
      <c r="BJ22" s="15"/>
    </row>
    <row r="23" spans="1:62" ht="16" thickBot="1" x14ac:dyDescent="0.25">
      <c r="A23" s="28"/>
      <c r="B23" s="59" t="s">
        <v>49</v>
      </c>
      <c r="C23" s="60"/>
      <c r="D23" s="60"/>
      <c r="E23" s="60"/>
      <c r="F23" s="60"/>
      <c r="G23" s="60"/>
      <c r="H23" s="60"/>
      <c r="I23" s="60"/>
      <c r="J23" s="61"/>
      <c r="K23" s="14"/>
      <c r="L23" s="59" t="s">
        <v>50</v>
      </c>
      <c r="M23" s="60"/>
      <c r="N23" s="60"/>
      <c r="O23" s="60"/>
      <c r="P23" s="60"/>
      <c r="Q23" s="60"/>
      <c r="R23" s="60"/>
      <c r="S23" s="60"/>
      <c r="T23" s="61"/>
      <c r="U23" s="14"/>
      <c r="V23" s="59" t="s">
        <v>51</v>
      </c>
      <c r="W23" s="60"/>
      <c r="X23" s="60"/>
      <c r="Y23" s="60"/>
      <c r="Z23" s="60"/>
      <c r="AA23" s="60"/>
      <c r="AB23" s="60"/>
      <c r="AC23" s="60"/>
      <c r="AD23" s="61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5"/>
      <c r="BH23" s="14"/>
      <c r="BI23" s="14"/>
      <c r="BJ23" s="15"/>
    </row>
    <row r="24" spans="1:62" x14ac:dyDescent="0.2">
      <c r="A24" s="55" t="s">
        <v>31</v>
      </c>
      <c r="B24" s="57" t="s">
        <v>1</v>
      </c>
      <c r="C24" s="58"/>
      <c r="D24" s="57" t="s">
        <v>2</v>
      </c>
      <c r="E24" s="58"/>
      <c r="F24" s="57" t="s">
        <v>37</v>
      </c>
      <c r="G24" s="58"/>
      <c r="H24" s="1" t="s">
        <v>3</v>
      </c>
      <c r="I24" s="6" t="s">
        <v>34</v>
      </c>
      <c r="J24" s="7" t="s">
        <v>34</v>
      </c>
      <c r="K24" s="14"/>
      <c r="L24" s="57" t="s">
        <v>1</v>
      </c>
      <c r="M24" s="58"/>
      <c r="N24" s="57" t="s">
        <v>2</v>
      </c>
      <c r="O24" s="58"/>
      <c r="P24" s="57" t="s">
        <v>37</v>
      </c>
      <c r="Q24" s="58"/>
      <c r="R24" s="1" t="s">
        <v>3</v>
      </c>
      <c r="S24" s="6" t="s">
        <v>34</v>
      </c>
      <c r="T24" s="7" t="s">
        <v>34</v>
      </c>
      <c r="U24" s="14"/>
      <c r="V24" s="57" t="s">
        <v>1</v>
      </c>
      <c r="W24" s="58"/>
      <c r="X24" s="57" t="s">
        <v>2</v>
      </c>
      <c r="Y24" s="58"/>
      <c r="Z24" s="57" t="s">
        <v>37</v>
      </c>
      <c r="AA24" s="58"/>
      <c r="AB24" s="1" t="s">
        <v>3</v>
      </c>
      <c r="AC24" s="6" t="s">
        <v>34</v>
      </c>
      <c r="AD24" s="7" t="s">
        <v>34</v>
      </c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5"/>
      <c r="BH24" s="31" t="s">
        <v>6</v>
      </c>
      <c r="BI24" s="34" t="s">
        <v>46</v>
      </c>
      <c r="BJ24" s="15"/>
    </row>
    <row r="25" spans="1:62" ht="16" thickBot="1" x14ac:dyDescent="0.25">
      <c r="A25" s="56"/>
      <c r="B25" s="11" t="s">
        <v>4</v>
      </c>
      <c r="C25" s="12" t="s">
        <v>5</v>
      </c>
      <c r="D25" s="11" t="s">
        <v>4</v>
      </c>
      <c r="E25" s="12" t="s">
        <v>5</v>
      </c>
      <c r="F25" s="11" t="s">
        <v>4</v>
      </c>
      <c r="G25" s="12" t="s">
        <v>5</v>
      </c>
      <c r="H25" s="10" t="s">
        <v>6</v>
      </c>
      <c r="I25" s="8" t="s">
        <v>33</v>
      </c>
      <c r="J25" s="9" t="s">
        <v>35</v>
      </c>
      <c r="K25" s="14"/>
      <c r="L25" s="11" t="s">
        <v>4</v>
      </c>
      <c r="M25" s="12" t="s">
        <v>5</v>
      </c>
      <c r="N25" s="11" t="s">
        <v>4</v>
      </c>
      <c r="O25" s="12" t="s">
        <v>5</v>
      </c>
      <c r="P25" s="11" t="s">
        <v>4</v>
      </c>
      <c r="Q25" s="12" t="s">
        <v>5</v>
      </c>
      <c r="R25" s="10" t="s">
        <v>6</v>
      </c>
      <c r="S25" s="8" t="s">
        <v>33</v>
      </c>
      <c r="T25" s="9" t="s">
        <v>35</v>
      </c>
      <c r="U25" s="14"/>
      <c r="V25" s="11" t="s">
        <v>4</v>
      </c>
      <c r="W25" s="12" t="s">
        <v>5</v>
      </c>
      <c r="X25" s="11" t="s">
        <v>4</v>
      </c>
      <c r="Y25" s="12" t="s">
        <v>5</v>
      </c>
      <c r="Z25" s="11" t="s">
        <v>4</v>
      </c>
      <c r="AA25" s="12" t="s">
        <v>5</v>
      </c>
      <c r="AB25" s="10" t="s">
        <v>6</v>
      </c>
      <c r="AC25" s="8" t="s">
        <v>33</v>
      </c>
      <c r="AD25" s="9" t="s">
        <v>35</v>
      </c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5"/>
      <c r="BH25" s="32" t="s">
        <v>33</v>
      </c>
      <c r="BI25" s="35" t="s">
        <v>35</v>
      </c>
      <c r="BJ25" s="15"/>
    </row>
    <row r="26" spans="1:62" ht="16" thickBot="1" x14ac:dyDescent="0.25">
      <c r="A26" s="3" t="s">
        <v>63</v>
      </c>
      <c r="B26" s="17">
        <v>0</v>
      </c>
      <c r="C26" s="17">
        <v>36.19</v>
      </c>
      <c r="D26" s="17">
        <v>0</v>
      </c>
      <c r="E26" s="17">
        <v>36.18</v>
      </c>
      <c r="F26" s="17">
        <v>0</v>
      </c>
      <c r="G26" s="18">
        <v>0</v>
      </c>
      <c r="H26" s="16">
        <f>(((B26+(C26/60))+(D26+(E26/60)))/2)+(F26+(G26/60))</f>
        <v>0.6030833333333333</v>
      </c>
      <c r="I26" s="4">
        <f>H$41/H26*100</f>
        <v>100</v>
      </c>
      <c r="J26" s="5">
        <f t="shared" ref="J26:J40" si="20">RANK(I26,I$26:I$40)</f>
        <v>1</v>
      </c>
      <c r="K26" s="14"/>
      <c r="L26" s="17">
        <v>5</v>
      </c>
      <c r="M26" s="17">
        <v>12.75</v>
      </c>
      <c r="N26" s="17">
        <v>5</v>
      </c>
      <c r="O26" s="17">
        <v>12.53</v>
      </c>
      <c r="P26" s="17">
        <v>0</v>
      </c>
      <c r="Q26" s="18">
        <v>0</v>
      </c>
      <c r="R26" s="16">
        <f>(((L26+(M26/60))+(N26+(O26/60)))/2)+(P26+(Q26/60))</f>
        <v>5.2106666666666666</v>
      </c>
      <c r="S26" s="4">
        <f>R$41/R26*100</f>
        <v>95.776292221084958</v>
      </c>
      <c r="T26" s="5">
        <f t="shared" ref="T26:T40" si="21">RANK(S26,S$26:S$40)</f>
        <v>2</v>
      </c>
      <c r="U26" s="14"/>
      <c r="V26" s="17">
        <v>0</v>
      </c>
      <c r="W26" s="17">
        <v>34.19</v>
      </c>
      <c r="X26" s="17">
        <v>0</v>
      </c>
      <c r="Y26" s="17">
        <v>34.409999999999997</v>
      </c>
      <c r="Z26" s="17">
        <v>0</v>
      </c>
      <c r="AA26" s="18">
        <v>0</v>
      </c>
      <c r="AB26" s="16">
        <f>(((V26+(W26/60))+(X26+(Y26/60)))/2)+(Z26+(AA26/60))</f>
        <v>0.57166666666666655</v>
      </c>
      <c r="AC26" s="4">
        <f>AB$41/AB26*100</f>
        <v>52.157434402332385</v>
      </c>
      <c r="AD26" s="5">
        <f t="shared" ref="AD26:AD40" si="22">RANK(AC26,AC$26:AC$40)</f>
        <v>5</v>
      </c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5"/>
      <c r="BH26" s="33">
        <f>I26+S26+AC26</f>
        <v>247.93372662341733</v>
      </c>
      <c r="BI26" s="41">
        <f t="shared" ref="BI26:BI40" si="23">RANK(BH26,BH$26:BH$40)</f>
        <v>2</v>
      </c>
      <c r="BJ26" s="15"/>
    </row>
    <row r="27" spans="1:62" ht="16" thickBot="1" x14ac:dyDescent="0.25">
      <c r="A27" s="3" t="s">
        <v>29</v>
      </c>
      <c r="B27" s="2">
        <v>1</v>
      </c>
      <c r="C27" s="2">
        <v>3.03</v>
      </c>
      <c r="D27" s="2">
        <v>1</v>
      </c>
      <c r="E27" s="2">
        <v>3.15</v>
      </c>
      <c r="F27" s="2">
        <v>0</v>
      </c>
      <c r="G27" s="19">
        <v>0</v>
      </c>
      <c r="H27" s="16">
        <f t="shared" ref="H27:H40" si="24">(((B27+(C27/60))+(D27+(E27/60)))/2)+(F27+(G27/60))</f>
        <v>1.0514999999999999</v>
      </c>
      <c r="I27" s="4">
        <f t="shared" ref="I27:I40" si="25">H$41/H27*100</f>
        <v>57.354572832461571</v>
      </c>
      <c r="J27" s="5">
        <f t="shared" si="20"/>
        <v>8</v>
      </c>
      <c r="K27" s="14"/>
      <c r="L27" s="2">
        <v>5</v>
      </c>
      <c r="M27" s="2">
        <v>17.5</v>
      </c>
      <c r="N27" s="2">
        <v>5</v>
      </c>
      <c r="O27" s="2">
        <v>17.62</v>
      </c>
      <c r="P27" s="2">
        <v>0</v>
      </c>
      <c r="Q27" s="19">
        <v>0</v>
      </c>
      <c r="R27" s="16">
        <f t="shared" ref="R27:R40" si="26">(((L27+(M27/60))+(N27+(O27/60)))/2)+(P27+(Q27/60))</f>
        <v>5.2926666666666673</v>
      </c>
      <c r="S27" s="4">
        <f t="shared" ref="S27:S39" si="27">R$41/R27*100</f>
        <v>94.292417181005149</v>
      </c>
      <c r="T27" s="5">
        <f t="shared" si="21"/>
        <v>4</v>
      </c>
      <c r="U27" s="14"/>
      <c r="V27" s="2">
        <v>1</v>
      </c>
      <c r="W27" s="2">
        <v>22.66</v>
      </c>
      <c r="X27" s="2">
        <v>1</v>
      </c>
      <c r="Y27" s="2">
        <v>23.03</v>
      </c>
      <c r="Z27" s="2">
        <v>0</v>
      </c>
      <c r="AA27" s="19">
        <v>0</v>
      </c>
      <c r="AB27" s="16">
        <f t="shared" ref="AB27:AB40" si="28">(((V27+(W27/60))+(X27+(Y27/60)))/2)+(Z27+(AA27/60))</f>
        <v>1.3807499999999999</v>
      </c>
      <c r="AC27" s="4">
        <f t="shared" ref="AC27:AC40" si="29">AB$41/AB27*100</f>
        <v>21.594544028004105</v>
      </c>
      <c r="AD27" s="5">
        <f t="shared" si="22"/>
        <v>9</v>
      </c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5"/>
      <c r="BH27" s="33">
        <f t="shared" ref="BH27:BH40" si="30">I27+S27+AC27</f>
        <v>173.24153404147083</v>
      </c>
      <c r="BI27" s="41">
        <f t="shared" si="23"/>
        <v>6</v>
      </c>
      <c r="BJ27" s="15"/>
    </row>
    <row r="28" spans="1:62" ht="16" thickBot="1" x14ac:dyDescent="0.25">
      <c r="A28" s="3" t="s">
        <v>30</v>
      </c>
      <c r="B28" s="2">
        <v>1</v>
      </c>
      <c r="C28" s="2">
        <v>29.69</v>
      </c>
      <c r="D28" s="2">
        <v>1</v>
      </c>
      <c r="E28" s="2">
        <v>39.659999999999997</v>
      </c>
      <c r="F28" s="2">
        <v>0</v>
      </c>
      <c r="G28" s="19">
        <v>0</v>
      </c>
      <c r="H28" s="16">
        <f t="shared" si="24"/>
        <v>1.5779166666666666</v>
      </c>
      <c r="I28" s="4">
        <f t="shared" si="25"/>
        <v>38.220227092685505</v>
      </c>
      <c r="J28" s="5">
        <f t="shared" si="20"/>
        <v>11</v>
      </c>
      <c r="K28" s="14"/>
      <c r="L28" s="2">
        <v>5</v>
      </c>
      <c r="M28" s="2">
        <v>28.47</v>
      </c>
      <c r="N28" s="2">
        <v>5</v>
      </c>
      <c r="O28" s="2">
        <v>27.75</v>
      </c>
      <c r="P28" s="2">
        <v>0</v>
      </c>
      <c r="Q28" s="19">
        <v>0</v>
      </c>
      <c r="R28" s="16">
        <f t="shared" si="26"/>
        <v>5.4685000000000006</v>
      </c>
      <c r="S28" s="4">
        <f t="shared" si="27"/>
        <v>91.260552863368986</v>
      </c>
      <c r="T28" s="5">
        <f t="shared" si="21"/>
        <v>5</v>
      </c>
      <c r="U28" s="14"/>
      <c r="V28" s="2">
        <v>1</v>
      </c>
      <c r="W28" s="2">
        <v>42.63</v>
      </c>
      <c r="X28" s="2">
        <v>1</v>
      </c>
      <c r="Y28" s="2">
        <v>42.66</v>
      </c>
      <c r="Z28" s="2">
        <v>0</v>
      </c>
      <c r="AA28" s="19">
        <v>0</v>
      </c>
      <c r="AB28" s="16">
        <f t="shared" si="28"/>
        <v>1.71075</v>
      </c>
      <c r="AC28" s="4">
        <f t="shared" si="29"/>
        <v>17.429002873983144</v>
      </c>
      <c r="AD28" s="5">
        <f t="shared" si="22"/>
        <v>12</v>
      </c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5"/>
      <c r="BH28" s="33">
        <f t="shared" si="30"/>
        <v>146.90978283003764</v>
      </c>
      <c r="BI28" s="41">
        <f t="shared" si="23"/>
        <v>7</v>
      </c>
      <c r="BJ28" s="15"/>
    </row>
    <row r="29" spans="1:62" ht="16" thickBot="1" x14ac:dyDescent="0.25">
      <c r="A29" s="3" t="s">
        <v>11</v>
      </c>
      <c r="B29" s="2">
        <v>1</v>
      </c>
      <c r="C29" s="2">
        <v>59.06</v>
      </c>
      <c r="D29" s="2">
        <v>1</v>
      </c>
      <c r="E29" s="2">
        <v>59</v>
      </c>
      <c r="F29" s="2">
        <v>0</v>
      </c>
      <c r="G29" s="19">
        <v>0</v>
      </c>
      <c r="H29" s="16">
        <f t="shared" si="24"/>
        <v>1.9838333333333333</v>
      </c>
      <c r="I29" s="4">
        <f t="shared" si="25"/>
        <v>30.399899185079388</v>
      </c>
      <c r="J29" s="5">
        <f t="shared" si="20"/>
        <v>14</v>
      </c>
      <c r="K29" s="14"/>
      <c r="L29" s="2">
        <v>6</v>
      </c>
      <c r="M29" s="2">
        <v>22.78</v>
      </c>
      <c r="N29" s="2">
        <v>6</v>
      </c>
      <c r="O29" s="2">
        <v>22.88</v>
      </c>
      <c r="P29" s="2">
        <v>0</v>
      </c>
      <c r="Q29" s="19">
        <v>0</v>
      </c>
      <c r="R29" s="16">
        <f t="shared" si="26"/>
        <v>6.3804999999999996</v>
      </c>
      <c r="S29" s="4">
        <f t="shared" si="27"/>
        <v>78.21617950526344</v>
      </c>
      <c r="T29" s="5">
        <f t="shared" si="21"/>
        <v>7</v>
      </c>
      <c r="U29" s="14"/>
      <c r="V29" s="2">
        <v>6</v>
      </c>
      <c r="W29" s="2">
        <v>30.94</v>
      </c>
      <c r="X29" s="2">
        <v>6</v>
      </c>
      <c r="Y29" s="2">
        <v>31.03</v>
      </c>
      <c r="Z29" s="2">
        <v>0</v>
      </c>
      <c r="AA29" s="19">
        <v>0</v>
      </c>
      <c r="AB29" s="16">
        <f t="shared" si="28"/>
        <v>6.5164166666666663</v>
      </c>
      <c r="AC29" s="4">
        <f t="shared" si="29"/>
        <v>4.5756231057457457</v>
      </c>
      <c r="AD29" s="5">
        <f t="shared" si="22"/>
        <v>15</v>
      </c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5"/>
      <c r="BH29" s="33">
        <f t="shared" si="30"/>
        <v>113.19170179608858</v>
      </c>
      <c r="BI29" s="41">
        <f t="shared" si="23"/>
        <v>12</v>
      </c>
      <c r="BJ29" s="15"/>
    </row>
    <row r="30" spans="1:62" ht="16" thickBot="1" x14ac:dyDescent="0.25">
      <c r="A30" s="3" t="s">
        <v>24</v>
      </c>
      <c r="B30" s="2">
        <v>0</v>
      </c>
      <c r="C30" s="2">
        <v>49.82</v>
      </c>
      <c r="D30" s="20">
        <v>0</v>
      </c>
      <c r="E30" s="2">
        <v>49.71</v>
      </c>
      <c r="F30" s="2">
        <v>0</v>
      </c>
      <c r="G30" s="19">
        <v>0</v>
      </c>
      <c r="H30" s="16">
        <f t="shared" si="24"/>
        <v>0.82941666666666669</v>
      </c>
      <c r="I30" s="4">
        <f t="shared" si="25"/>
        <v>72.71174520245151</v>
      </c>
      <c r="J30" s="5">
        <f t="shared" si="20"/>
        <v>4</v>
      </c>
      <c r="K30" s="14"/>
      <c r="L30" s="2">
        <v>5</v>
      </c>
      <c r="M30" s="2">
        <v>16.399999999999999</v>
      </c>
      <c r="N30" s="20">
        <v>5</v>
      </c>
      <c r="O30" s="2">
        <v>16.21</v>
      </c>
      <c r="P30" s="2">
        <v>0</v>
      </c>
      <c r="Q30" s="19">
        <v>0</v>
      </c>
      <c r="R30" s="16">
        <f t="shared" si="26"/>
        <v>5.2717499999999999</v>
      </c>
      <c r="S30" s="4">
        <f t="shared" si="27"/>
        <v>94.666540206446314</v>
      </c>
      <c r="T30" s="5">
        <f t="shared" si="21"/>
        <v>3</v>
      </c>
      <c r="U30" s="14"/>
      <c r="V30" s="2">
        <v>2</v>
      </c>
      <c r="W30" s="2">
        <v>15.68</v>
      </c>
      <c r="X30" s="20">
        <v>2</v>
      </c>
      <c r="Y30" s="2">
        <v>15.59</v>
      </c>
      <c r="Z30" s="2">
        <v>0</v>
      </c>
      <c r="AA30" s="19">
        <v>0</v>
      </c>
      <c r="AB30" s="16">
        <f t="shared" si="28"/>
        <v>2.2605833333333334</v>
      </c>
      <c r="AC30" s="4">
        <f t="shared" si="29"/>
        <v>13.189810889519668</v>
      </c>
      <c r="AD30" s="5">
        <f t="shared" si="22"/>
        <v>14</v>
      </c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5"/>
      <c r="BH30" s="33">
        <f t="shared" si="30"/>
        <v>180.56809629841749</v>
      </c>
      <c r="BI30" s="41">
        <f t="shared" si="23"/>
        <v>5</v>
      </c>
      <c r="BJ30" s="15"/>
    </row>
    <row r="31" spans="1:62" ht="16" thickBot="1" x14ac:dyDescent="0.25">
      <c r="A31" s="3" t="s">
        <v>20</v>
      </c>
      <c r="B31" s="2">
        <v>0</v>
      </c>
      <c r="C31" s="2">
        <v>47.68</v>
      </c>
      <c r="D31" s="2">
        <v>0</v>
      </c>
      <c r="E31" s="2">
        <v>47.12</v>
      </c>
      <c r="F31" s="2">
        <v>0</v>
      </c>
      <c r="G31" s="19">
        <v>0</v>
      </c>
      <c r="H31" s="16">
        <f t="shared" si="24"/>
        <v>0.79</v>
      </c>
      <c r="I31" s="4">
        <f t="shared" si="25"/>
        <v>76.339662447257368</v>
      </c>
      <c r="J31" s="5">
        <f t="shared" si="20"/>
        <v>2</v>
      </c>
      <c r="K31" s="14"/>
      <c r="L31" s="2">
        <v>10</v>
      </c>
      <c r="M31" s="2">
        <v>0</v>
      </c>
      <c r="N31" s="2">
        <v>10</v>
      </c>
      <c r="O31" s="2">
        <v>0</v>
      </c>
      <c r="P31" s="2">
        <v>0</v>
      </c>
      <c r="Q31" s="19">
        <v>0</v>
      </c>
      <c r="R31" s="16">
        <f t="shared" si="26"/>
        <v>10</v>
      </c>
      <c r="S31" s="4">
        <v>0</v>
      </c>
      <c r="T31" s="5">
        <f t="shared" si="21"/>
        <v>12</v>
      </c>
      <c r="U31" s="14"/>
      <c r="V31" s="2">
        <v>0</v>
      </c>
      <c r="W31" s="2">
        <v>32.18</v>
      </c>
      <c r="X31" s="2">
        <v>0</v>
      </c>
      <c r="Y31" s="2">
        <v>32.19</v>
      </c>
      <c r="Z31" s="2">
        <v>0</v>
      </c>
      <c r="AA31" s="19">
        <v>0</v>
      </c>
      <c r="AB31" s="16">
        <f t="shared" si="28"/>
        <v>0.53641666666666665</v>
      </c>
      <c r="AC31" s="4">
        <f t="shared" si="29"/>
        <v>55.584899798042578</v>
      </c>
      <c r="AD31" s="5">
        <f t="shared" si="22"/>
        <v>4</v>
      </c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5"/>
      <c r="BH31" s="33">
        <f t="shared" si="30"/>
        <v>131.92456224529994</v>
      </c>
      <c r="BI31" s="41">
        <f t="shared" si="23"/>
        <v>9</v>
      </c>
      <c r="BJ31" s="15"/>
    </row>
    <row r="32" spans="1:62" ht="16" thickBot="1" x14ac:dyDescent="0.25">
      <c r="A32" s="3" t="s">
        <v>12</v>
      </c>
      <c r="B32" s="2">
        <v>1</v>
      </c>
      <c r="C32" s="2">
        <v>59.06</v>
      </c>
      <c r="D32" s="2">
        <v>2</v>
      </c>
      <c r="E32" s="2">
        <v>0</v>
      </c>
      <c r="F32" s="2">
        <v>0</v>
      </c>
      <c r="G32" s="19">
        <v>0</v>
      </c>
      <c r="H32" s="16">
        <f t="shared" si="24"/>
        <v>1.9921666666666666</v>
      </c>
      <c r="I32" s="4">
        <f t="shared" si="25"/>
        <v>30.272734878273234</v>
      </c>
      <c r="J32" s="5">
        <f t="shared" si="20"/>
        <v>15</v>
      </c>
      <c r="K32" s="14"/>
      <c r="L32" s="2">
        <v>10</v>
      </c>
      <c r="M32" s="2">
        <v>0</v>
      </c>
      <c r="N32" s="2">
        <v>10</v>
      </c>
      <c r="O32" s="2">
        <v>0</v>
      </c>
      <c r="P32" s="2">
        <v>0</v>
      </c>
      <c r="Q32" s="19">
        <v>0</v>
      </c>
      <c r="R32" s="16">
        <f t="shared" si="26"/>
        <v>10</v>
      </c>
      <c r="S32" s="4">
        <v>0</v>
      </c>
      <c r="T32" s="5">
        <f t="shared" si="21"/>
        <v>12</v>
      </c>
      <c r="U32" s="14"/>
      <c r="V32" s="2">
        <v>1</v>
      </c>
      <c r="W32" s="2">
        <v>22.87</v>
      </c>
      <c r="X32" s="2">
        <v>1</v>
      </c>
      <c r="Y32" s="2">
        <v>22.75</v>
      </c>
      <c r="Z32" s="2">
        <v>0</v>
      </c>
      <c r="AA32" s="19">
        <v>0</v>
      </c>
      <c r="AB32" s="16">
        <f t="shared" si="28"/>
        <v>1.3801666666666668</v>
      </c>
      <c r="AC32" s="4">
        <f t="shared" si="29"/>
        <v>21.603671054220506</v>
      </c>
      <c r="AD32" s="5">
        <f t="shared" si="22"/>
        <v>8</v>
      </c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5"/>
      <c r="BH32" s="33">
        <f t="shared" si="30"/>
        <v>51.876405932493739</v>
      </c>
      <c r="BI32" s="41">
        <f t="shared" si="23"/>
        <v>15</v>
      </c>
      <c r="BJ32" s="15"/>
    </row>
    <row r="33" spans="1:62" ht="16" thickBot="1" x14ac:dyDescent="0.25">
      <c r="A33" s="3" t="s">
        <v>19</v>
      </c>
      <c r="B33" s="2">
        <v>1</v>
      </c>
      <c r="C33" s="2">
        <v>18.25</v>
      </c>
      <c r="D33" s="2">
        <v>1</v>
      </c>
      <c r="E33" s="2">
        <v>18.28</v>
      </c>
      <c r="F33" s="2">
        <v>0</v>
      </c>
      <c r="G33" s="19">
        <v>0</v>
      </c>
      <c r="H33" s="16">
        <f t="shared" si="24"/>
        <v>1.3044166666666666</v>
      </c>
      <c r="I33" s="4">
        <f t="shared" si="25"/>
        <v>46.233948763815249</v>
      </c>
      <c r="J33" s="5">
        <f t="shared" si="20"/>
        <v>9</v>
      </c>
      <c r="K33" s="14"/>
      <c r="L33" s="2">
        <v>10</v>
      </c>
      <c r="M33" s="2">
        <v>0</v>
      </c>
      <c r="N33" s="2">
        <v>10</v>
      </c>
      <c r="O33" s="2">
        <v>0</v>
      </c>
      <c r="P33" s="2">
        <v>0</v>
      </c>
      <c r="Q33" s="19">
        <v>0</v>
      </c>
      <c r="R33" s="16">
        <f t="shared" si="26"/>
        <v>10</v>
      </c>
      <c r="S33" s="4">
        <v>0</v>
      </c>
      <c r="T33" s="5">
        <f t="shared" si="21"/>
        <v>12</v>
      </c>
      <c r="U33" s="14"/>
      <c r="V33" s="2">
        <v>0</v>
      </c>
      <c r="W33" s="2">
        <v>23.14</v>
      </c>
      <c r="X33" s="2">
        <v>0</v>
      </c>
      <c r="Y33" s="2">
        <v>23.03</v>
      </c>
      <c r="Z33" s="2">
        <v>0</v>
      </c>
      <c r="AA33" s="19">
        <v>0</v>
      </c>
      <c r="AB33" s="16">
        <f t="shared" si="28"/>
        <v>0.38475000000000004</v>
      </c>
      <c r="AC33" s="4">
        <f t="shared" si="29"/>
        <v>77.496209659952356</v>
      </c>
      <c r="AD33" s="5">
        <f t="shared" si="22"/>
        <v>2</v>
      </c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5"/>
      <c r="BH33" s="33">
        <f t="shared" si="30"/>
        <v>123.73015842376761</v>
      </c>
      <c r="BI33" s="41">
        <f t="shared" si="23"/>
        <v>11</v>
      </c>
      <c r="BJ33" s="15"/>
    </row>
    <row r="34" spans="1:62" ht="16" thickBot="1" x14ac:dyDescent="0.25">
      <c r="A34" s="3" t="s">
        <v>27</v>
      </c>
      <c r="B34" s="2">
        <v>0</v>
      </c>
      <c r="C34" s="2">
        <v>49.35</v>
      </c>
      <c r="D34" s="20">
        <v>0</v>
      </c>
      <c r="E34" s="2">
        <v>49.31</v>
      </c>
      <c r="F34" s="2">
        <v>0</v>
      </c>
      <c r="G34" s="19">
        <v>0</v>
      </c>
      <c r="H34" s="16">
        <f t="shared" si="24"/>
        <v>0.82216666666666671</v>
      </c>
      <c r="I34" s="4">
        <f t="shared" si="25"/>
        <v>73.352929251976477</v>
      </c>
      <c r="J34" s="5">
        <f t="shared" si="20"/>
        <v>3</v>
      </c>
      <c r="K34" s="14"/>
      <c r="L34" s="2">
        <v>4</v>
      </c>
      <c r="M34" s="2">
        <v>59.56</v>
      </c>
      <c r="N34" s="20">
        <v>4</v>
      </c>
      <c r="O34" s="2">
        <v>59.31</v>
      </c>
      <c r="P34" s="2">
        <v>0</v>
      </c>
      <c r="Q34" s="19">
        <v>0</v>
      </c>
      <c r="R34" s="16">
        <f t="shared" si="26"/>
        <v>4.9905833333333334</v>
      </c>
      <c r="S34" s="4">
        <f t="shared" si="27"/>
        <v>100</v>
      </c>
      <c r="T34" s="5">
        <f t="shared" si="21"/>
        <v>1</v>
      </c>
      <c r="U34" s="14"/>
      <c r="V34" s="2">
        <v>0</v>
      </c>
      <c r="W34" s="2">
        <v>17.87</v>
      </c>
      <c r="X34" s="20">
        <v>0</v>
      </c>
      <c r="Y34" s="2">
        <v>17.91</v>
      </c>
      <c r="Z34" s="2">
        <v>0</v>
      </c>
      <c r="AA34" s="19">
        <v>0</v>
      </c>
      <c r="AB34" s="16">
        <f t="shared" si="28"/>
        <v>0.29816666666666669</v>
      </c>
      <c r="AC34" s="4">
        <f t="shared" si="29"/>
        <v>100</v>
      </c>
      <c r="AD34" s="5">
        <f t="shared" si="22"/>
        <v>1</v>
      </c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5"/>
      <c r="BH34" s="33">
        <f t="shared" si="30"/>
        <v>273.35292925197649</v>
      </c>
      <c r="BI34" s="41">
        <f t="shared" si="23"/>
        <v>1</v>
      </c>
      <c r="BJ34" s="15"/>
    </row>
    <row r="35" spans="1:62" ht="16" thickBot="1" x14ac:dyDescent="0.25">
      <c r="A35" s="3" t="s">
        <v>28</v>
      </c>
      <c r="B35" s="2">
        <v>0</v>
      </c>
      <c r="C35" s="2">
        <v>56.87</v>
      </c>
      <c r="D35" s="2">
        <v>0</v>
      </c>
      <c r="E35" s="2">
        <v>56.72</v>
      </c>
      <c r="F35" s="2">
        <v>0</v>
      </c>
      <c r="G35" s="19">
        <v>0</v>
      </c>
      <c r="H35" s="16">
        <f t="shared" si="24"/>
        <v>0.94658333333333333</v>
      </c>
      <c r="I35" s="4">
        <f t="shared" si="25"/>
        <v>63.711594330486832</v>
      </c>
      <c r="J35" s="5">
        <f t="shared" si="20"/>
        <v>6</v>
      </c>
      <c r="K35" s="14"/>
      <c r="L35" s="2">
        <v>8</v>
      </c>
      <c r="M35" s="2">
        <v>58.75</v>
      </c>
      <c r="N35" s="2">
        <v>8</v>
      </c>
      <c r="O35" s="2">
        <v>58.88</v>
      </c>
      <c r="P35" s="2">
        <v>0</v>
      </c>
      <c r="Q35" s="19">
        <v>0</v>
      </c>
      <c r="R35" s="16">
        <f t="shared" si="26"/>
        <v>8.9802499999999998</v>
      </c>
      <c r="S35" s="4">
        <f t="shared" si="27"/>
        <v>55.572877518257656</v>
      </c>
      <c r="T35" s="5">
        <f t="shared" si="21"/>
        <v>9</v>
      </c>
      <c r="U35" s="14"/>
      <c r="V35" s="2">
        <v>0</v>
      </c>
      <c r="W35" s="2">
        <v>26.07</v>
      </c>
      <c r="X35" s="2">
        <v>0</v>
      </c>
      <c r="Y35" s="2">
        <v>26.21</v>
      </c>
      <c r="Z35" s="2">
        <v>0</v>
      </c>
      <c r="AA35" s="19">
        <v>0</v>
      </c>
      <c r="AB35" s="16">
        <f t="shared" si="28"/>
        <v>0.43566666666666665</v>
      </c>
      <c r="AC35" s="4">
        <f t="shared" si="29"/>
        <v>68.439173680183643</v>
      </c>
      <c r="AD35" s="5">
        <f t="shared" si="22"/>
        <v>3</v>
      </c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5"/>
      <c r="BH35" s="33">
        <f t="shared" si="30"/>
        <v>187.72364552892813</v>
      </c>
      <c r="BI35" s="41">
        <f t="shared" si="23"/>
        <v>4</v>
      </c>
      <c r="BJ35" s="15"/>
    </row>
    <row r="36" spans="1:62" ht="16" thickBot="1" x14ac:dyDescent="0.25">
      <c r="A36" s="3" t="s">
        <v>21</v>
      </c>
      <c r="B36" s="2">
        <v>1</v>
      </c>
      <c r="C36" s="2">
        <v>47.78</v>
      </c>
      <c r="D36" s="2">
        <v>1</v>
      </c>
      <c r="E36" s="2">
        <v>47.91</v>
      </c>
      <c r="F36" s="2">
        <v>0</v>
      </c>
      <c r="G36" s="19">
        <v>0</v>
      </c>
      <c r="H36" s="16">
        <f t="shared" si="24"/>
        <v>1.7974166666666667</v>
      </c>
      <c r="I36" s="4">
        <f t="shared" si="25"/>
        <v>33.552784088274841</v>
      </c>
      <c r="J36" s="5">
        <f t="shared" si="20"/>
        <v>13</v>
      </c>
      <c r="K36" s="14"/>
      <c r="L36" s="2">
        <v>9</v>
      </c>
      <c r="M36" s="2">
        <v>23.1</v>
      </c>
      <c r="N36" s="2">
        <v>9</v>
      </c>
      <c r="O36" s="2">
        <v>23.34</v>
      </c>
      <c r="P36" s="2">
        <v>0</v>
      </c>
      <c r="Q36" s="19">
        <v>0</v>
      </c>
      <c r="R36" s="16">
        <f t="shared" si="26"/>
        <v>9.3870000000000005</v>
      </c>
      <c r="S36" s="4">
        <f t="shared" si="27"/>
        <v>53.16483789638152</v>
      </c>
      <c r="T36" s="5">
        <f t="shared" si="21"/>
        <v>10</v>
      </c>
      <c r="U36" s="14"/>
      <c r="V36" s="2">
        <v>1</v>
      </c>
      <c r="W36" s="2">
        <v>37</v>
      </c>
      <c r="X36" s="2">
        <v>1</v>
      </c>
      <c r="Y36" s="2">
        <v>36.9</v>
      </c>
      <c r="Z36" s="2">
        <v>0</v>
      </c>
      <c r="AA36" s="19">
        <v>0</v>
      </c>
      <c r="AB36" s="16">
        <f t="shared" si="28"/>
        <v>1.6158333333333332</v>
      </c>
      <c r="AC36" s="4">
        <f t="shared" si="29"/>
        <v>18.45281072717896</v>
      </c>
      <c r="AD36" s="5">
        <f t="shared" si="22"/>
        <v>11</v>
      </c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5"/>
      <c r="BH36" s="33">
        <f t="shared" si="30"/>
        <v>105.17043271183532</v>
      </c>
      <c r="BI36" s="41">
        <f t="shared" si="23"/>
        <v>13</v>
      </c>
      <c r="BJ36" s="15"/>
    </row>
    <row r="37" spans="1:62" ht="16" thickBot="1" x14ac:dyDescent="0.25">
      <c r="A37" s="3" t="s">
        <v>23</v>
      </c>
      <c r="B37" s="2">
        <v>1</v>
      </c>
      <c r="C37" s="2">
        <v>19.25</v>
      </c>
      <c r="D37" s="2">
        <v>1</v>
      </c>
      <c r="E37" s="2">
        <v>19.09</v>
      </c>
      <c r="F37" s="2">
        <v>0</v>
      </c>
      <c r="G37" s="19">
        <v>0</v>
      </c>
      <c r="H37" s="16">
        <f t="shared" si="24"/>
        <v>1.3195000000000001</v>
      </c>
      <c r="I37" s="4">
        <f t="shared" si="25"/>
        <v>45.70544398130604</v>
      </c>
      <c r="J37" s="5">
        <f t="shared" si="20"/>
        <v>10</v>
      </c>
      <c r="K37" s="14"/>
      <c r="L37" s="2">
        <v>7</v>
      </c>
      <c r="M37" s="2">
        <v>2</v>
      </c>
      <c r="N37" s="2">
        <v>6</v>
      </c>
      <c r="O37" s="2">
        <v>59.75</v>
      </c>
      <c r="P37" s="2">
        <v>0</v>
      </c>
      <c r="Q37" s="19">
        <v>0</v>
      </c>
      <c r="R37" s="16">
        <f t="shared" si="26"/>
        <v>7.0145833333333334</v>
      </c>
      <c r="S37" s="4">
        <f t="shared" si="27"/>
        <v>71.145827145827141</v>
      </c>
      <c r="T37" s="5">
        <f t="shared" si="21"/>
        <v>8</v>
      </c>
      <c r="U37" s="14"/>
      <c r="V37" s="2">
        <v>1</v>
      </c>
      <c r="W37" s="2">
        <v>15.51</v>
      </c>
      <c r="X37" s="2">
        <v>1</v>
      </c>
      <c r="Y37" s="2">
        <v>15.6</v>
      </c>
      <c r="Z37" s="2">
        <v>0</v>
      </c>
      <c r="AA37" s="19">
        <v>0</v>
      </c>
      <c r="AB37" s="16">
        <f t="shared" si="28"/>
        <v>1.25925</v>
      </c>
      <c r="AC37" s="4">
        <f t="shared" si="29"/>
        <v>23.678115280259416</v>
      </c>
      <c r="AD37" s="5">
        <f t="shared" si="22"/>
        <v>7</v>
      </c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5"/>
      <c r="BH37" s="33">
        <f t="shared" si="30"/>
        <v>140.52938640739259</v>
      </c>
      <c r="BI37" s="41">
        <f t="shared" si="23"/>
        <v>8</v>
      </c>
      <c r="BJ37" s="15"/>
    </row>
    <row r="38" spans="1:62" ht="16" thickBot="1" x14ac:dyDescent="0.25">
      <c r="A38" s="3" t="s">
        <v>25</v>
      </c>
      <c r="B38" s="2">
        <v>0</v>
      </c>
      <c r="C38" s="2">
        <v>52.41</v>
      </c>
      <c r="D38" s="20">
        <v>0</v>
      </c>
      <c r="E38" s="2">
        <v>52.75</v>
      </c>
      <c r="F38" s="2">
        <v>0</v>
      </c>
      <c r="G38" s="19">
        <v>0</v>
      </c>
      <c r="H38" s="16">
        <f t="shared" si="24"/>
        <v>0.8763333333333333</v>
      </c>
      <c r="I38" s="4">
        <f t="shared" si="25"/>
        <v>68.81894256371244</v>
      </c>
      <c r="J38" s="5">
        <f t="shared" si="20"/>
        <v>5</v>
      </c>
      <c r="K38" s="14"/>
      <c r="L38" s="2">
        <v>6</v>
      </c>
      <c r="M38" s="2">
        <v>0.9</v>
      </c>
      <c r="N38" s="20">
        <v>6</v>
      </c>
      <c r="O38" s="2">
        <v>0.81</v>
      </c>
      <c r="P38" s="2">
        <v>0</v>
      </c>
      <c r="Q38" s="19">
        <v>0</v>
      </c>
      <c r="R38" s="16">
        <f t="shared" si="26"/>
        <v>6.0142499999999997</v>
      </c>
      <c r="S38" s="4">
        <f t="shared" si="27"/>
        <v>82.979313020465284</v>
      </c>
      <c r="T38" s="5">
        <f t="shared" si="21"/>
        <v>6</v>
      </c>
      <c r="U38" s="14"/>
      <c r="V38" s="2">
        <v>0</v>
      </c>
      <c r="W38" s="2">
        <v>41.09</v>
      </c>
      <c r="X38" s="20">
        <v>0</v>
      </c>
      <c r="Y38" s="2">
        <v>41.09</v>
      </c>
      <c r="Z38" s="2">
        <v>0</v>
      </c>
      <c r="AA38" s="19">
        <v>0</v>
      </c>
      <c r="AB38" s="16">
        <f t="shared" si="28"/>
        <v>0.6848333333333334</v>
      </c>
      <c r="AC38" s="4">
        <f t="shared" si="29"/>
        <v>43.538573862253585</v>
      </c>
      <c r="AD38" s="5">
        <f t="shared" si="22"/>
        <v>6</v>
      </c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5"/>
      <c r="BH38" s="33">
        <f t="shared" si="30"/>
        <v>195.3368294464313</v>
      </c>
      <c r="BI38" s="41">
        <f t="shared" si="23"/>
        <v>3</v>
      </c>
      <c r="BJ38" s="15"/>
    </row>
    <row r="39" spans="1:62" ht="16" thickBot="1" x14ac:dyDescent="0.25">
      <c r="A39" s="3" t="s">
        <v>26</v>
      </c>
      <c r="B39" s="2">
        <v>1</v>
      </c>
      <c r="C39" s="2">
        <v>0.62</v>
      </c>
      <c r="D39" s="2">
        <v>1</v>
      </c>
      <c r="E39" s="2">
        <v>0.82</v>
      </c>
      <c r="F39" s="2">
        <v>0</v>
      </c>
      <c r="G39" s="19">
        <v>0</v>
      </c>
      <c r="H39" s="16">
        <f t="shared" si="24"/>
        <v>1.012</v>
      </c>
      <c r="I39" s="4">
        <f t="shared" si="25"/>
        <v>59.593214756258227</v>
      </c>
      <c r="J39" s="5">
        <f t="shared" si="20"/>
        <v>7</v>
      </c>
      <c r="K39" s="14"/>
      <c r="L39" s="2">
        <v>9</v>
      </c>
      <c r="M39" s="2">
        <v>41.59</v>
      </c>
      <c r="N39" s="2">
        <v>9</v>
      </c>
      <c r="O39" s="2">
        <v>41.47</v>
      </c>
      <c r="P39" s="2">
        <v>0</v>
      </c>
      <c r="Q39" s="19">
        <v>0</v>
      </c>
      <c r="R39" s="16">
        <f t="shared" si="26"/>
        <v>9.6921666666666653</v>
      </c>
      <c r="S39" s="4">
        <f t="shared" si="27"/>
        <v>51.490894708785447</v>
      </c>
      <c r="T39" s="5">
        <f t="shared" si="21"/>
        <v>11</v>
      </c>
      <c r="U39" s="14"/>
      <c r="V39" s="2">
        <v>2</v>
      </c>
      <c r="W39" s="2">
        <v>1.1000000000000001</v>
      </c>
      <c r="X39" s="2">
        <v>2</v>
      </c>
      <c r="Y39" s="2">
        <v>1.33</v>
      </c>
      <c r="Z39" s="2">
        <v>0</v>
      </c>
      <c r="AA39" s="19">
        <v>0</v>
      </c>
      <c r="AB39" s="16">
        <f t="shared" si="28"/>
        <v>2.0202499999999999</v>
      </c>
      <c r="AC39" s="4">
        <f t="shared" si="29"/>
        <v>14.758899476137444</v>
      </c>
      <c r="AD39" s="5">
        <f t="shared" si="22"/>
        <v>13</v>
      </c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5"/>
      <c r="BH39" s="33">
        <f t="shared" si="30"/>
        <v>125.84300894118111</v>
      </c>
      <c r="BI39" s="41">
        <f t="shared" si="23"/>
        <v>10</v>
      </c>
      <c r="BJ39" s="15"/>
    </row>
    <row r="40" spans="1:62" x14ac:dyDescent="0.2">
      <c r="A40" s="3" t="s">
        <v>18</v>
      </c>
      <c r="B40" s="2">
        <v>1</v>
      </c>
      <c r="C40" s="2">
        <v>35.35</v>
      </c>
      <c r="D40" s="2">
        <v>1</v>
      </c>
      <c r="E40" s="2">
        <v>35.340000000000003</v>
      </c>
      <c r="F40" s="2">
        <v>0</v>
      </c>
      <c r="G40" s="19">
        <v>0</v>
      </c>
      <c r="H40" s="16">
        <f t="shared" si="24"/>
        <v>1.5890833333333334</v>
      </c>
      <c r="I40" s="4">
        <f t="shared" si="25"/>
        <v>37.951649273690279</v>
      </c>
      <c r="J40" s="5">
        <f t="shared" si="20"/>
        <v>12</v>
      </c>
      <c r="K40" s="14"/>
      <c r="L40" s="2">
        <v>10</v>
      </c>
      <c r="M40" s="2">
        <v>0</v>
      </c>
      <c r="N40" s="2">
        <v>10</v>
      </c>
      <c r="O40" s="2">
        <v>0</v>
      </c>
      <c r="P40" s="2">
        <v>0</v>
      </c>
      <c r="Q40" s="19">
        <v>0</v>
      </c>
      <c r="R40" s="16">
        <f t="shared" si="26"/>
        <v>10</v>
      </c>
      <c r="S40" s="4">
        <v>0</v>
      </c>
      <c r="T40" s="5">
        <f t="shared" si="21"/>
        <v>12</v>
      </c>
      <c r="U40" s="14"/>
      <c r="V40" s="2">
        <v>1</v>
      </c>
      <c r="W40" s="2">
        <v>25.47</v>
      </c>
      <c r="X40" s="2">
        <v>1</v>
      </c>
      <c r="Y40" s="2">
        <v>25.97</v>
      </c>
      <c r="Z40" s="2">
        <v>0</v>
      </c>
      <c r="AA40" s="19">
        <v>0</v>
      </c>
      <c r="AB40" s="16">
        <f t="shared" si="28"/>
        <v>1.4286666666666668</v>
      </c>
      <c r="AC40" s="4">
        <f t="shared" si="29"/>
        <v>20.870275314979004</v>
      </c>
      <c r="AD40" s="5">
        <f t="shared" si="22"/>
        <v>10</v>
      </c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5"/>
      <c r="BH40" s="33">
        <f t="shared" si="30"/>
        <v>58.821924588669283</v>
      </c>
      <c r="BI40" s="41">
        <f t="shared" si="23"/>
        <v>14</v>
      </c>
      <c r="BJ40" s="15"/>
    </row>
    <row r="41" spans="1:62" x14ac:dyDescent="0.2">
      <c r="A41" s="14"/>
      <c r="B41" s="14"/>
      <c r="C41" s="14"/>
      <c r="D41" s="14"/>
      <c r="E41" s="14"/>
      <c r="F41" s="14"/>
      <c r="G41" t="s">
        <v>36</v>
      </c>
      <c r="H41" s="13">
        <f>MIN(H26:H40)</f>
        <v>0.6030833333333333</v>
      </c>
      <c r="I41" s="14"/>
      <c r="J41" s="14"/>
      <c r="K41" s="14"/>
      <c r="L41" s="14"/>
      <c r="M41" s="14"/>
      <c r="N41" s="14"/>
      <c r="O41" s="14"/>
      <c r="P41" s="14"/>
      <c r="Q41" t="s">
        <v>36</v>
      </c>
      <c r="R41" s="13">
        <f>MIN(R26:R40)</f>
        <v>4.9905833333333334</v>
      </c>
      <c r="S41" s="14"/>
      <c r="T41" s="14"/>
      <c r="U41" s="14"/>
      <c r="V41" s="14"/>
      <c r="W41" s="14"/>
      <c r="X41" s="14"/>
      <c r="Y41" s="14"/>
      <c r="Z41" s="14"/>
      <c r="AA41" t="s">
        <v>36</v>
      </c>
      <c r="AB41" s="13">
        <f>MIN(AB26:AB40)</f>
        <v>0.29816666666666669</v>
      </c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5"/>
      <c r="BH41" s="14"/>
      <c r="BI41" s="14"/>
      <c r="BJ41" s="15"/>
    </row>
    <row r="42" spans="1:62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</row>
    <row r="43" spans="1:62" ht="25" thickBot="1" x14ac:dyDescent="0.35">
      <c r="A43" s="30" t="s">
        <v>52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5"/>
      <c r="BH43" s="63" t="s">
        <v>66</v>
      </c>
      <c r="BI43" s="63"/>
      <c r="BJ43" s="15"/>
    </row>
    <row r="44" spans="1:62" ht="16" thickBot="1" x14ac:dyDescent="0.25">
      <c r="A44" s="28"/>
      <c r="B44" s="59" t="s">
        <v>53</v>
      </c>
      <c r="C44" s="60"/>
      <c r="D44" s="60"/>
      <c r="E44" s="60"/>
      <c r="F44" s="60"/>
      <c r="G44" s="60"/>
      <c r="H44" s="60"/>
      <c r="I44" s="60"/>
      <c r="J44" s="61"/>
      <c r="K44" s="14"/>
      <c r="L44" s="59" t="s">
        <v>54</v>
      </c>
      <c r="M44" s="60"/>
      <c r="N44" s="60"/>
      <c r="O44" s="60"/>
      <c r="P44" s="60"/>
      <c r="Q44" s="60"/>
      <c r="R44" s="60"/>
      <c r="S44" s="60"/>
      <c r="T44" s="61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5"/>
      <c r="BH44" s="14"/>
      <c r="BI44" s="14"/>
      <c r="BJ44" s="15"/>
    </row>
    <row r="45" spans="1:62" x14ac:dyDescent="0.2">
      <c r="A45" s="55" t="s">
        <v>31</v>
      </c>
      <c r="B45" s="57" t="s">
        <v>1</v>
      </c>
      <c r="C45" s="58"/>
      <c r="D45" s="57" t="s">
        <v>2</v>
      </c>
      <c r="E45" s="58"/>
      <c r="F45" s="57" t="s">
        <v>37</v>
      </c>
      <c r="G45" s="58"/>
      <c r="H45" s="1" t="s">
        <v>3</v>
      </c>
      <c r="I45" s="6" t="s">
        <v>34</v>
      </c>
      <c r="J45" s="7" t="s">
        <v>34</v>
      </c>
      <c r="K45" s="14"/>
      <c r="L45" s="57" t="s">
        <v>1</v>
      </c>
      <c r="M45" s="58"/>
      <c r="N45" s="57" t="s">
        <v>2</v>
      </c>
      <c r="O45" s="58"/>
      <c r="P45" s="57" t="s">
        <v>37</v>
      </c>
      <c r="Q45" s="58"/>
      <c r="R45" s="1" t="s">
        <v>3</v>
      </c>
      <c r="S45" s="6" t="s">
        <v>34</v>
      </c>
      <c r="T45" s="7" t="s">
        <v>34</v>
      </c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5"/>
      <c r="BH45" s="31" t="s">
        <v>6</v>
      </c>
      <c r="BI45" s="34" t="s">
        <v>46</v>
      </c>
      <c r="BJ45" s="15"/>
    </row>
    <row r="46" spans="1:62" ht="16" thickBot="1" x14ac:dyDescent="0.25">
      <c r="A46" s="56"/>
      <c r="B46" s="11" t="s">
        <v>4</v>
      </c>
      <c r="C46" s="12" t="s">
        <v>5</v>
      </c>
      <c r="D46" s="11" t="s">
        <v>4</v>
      </c>
      <c r="E46" s="12" t="s">
        <v>5</v>
      </c>
      <c r="F46" s="11" t="s">
        <v>4</v>
      </c>
      <c r="G46" s="12" t="s">
        <v>5</v>
      </c>
      <c r="H46" s="10" t="s">
        <v>6</v>
      </c>
      <c r="I46" s="8" t="s">
        <v>33</v>
      </c>
      <c r="J46" s="9" t="s">
        <v>35</v>
      </c>
      <c r="K46" s="14"/>
      <c r="L46" s="11" t="s">
        <v>4</v>
      </c>
      <c r="M46" s="12" t="s">
        <v>5</v>
      </c>
      <c r="N46" s="11" t="s">
        <v>4</v>
      </c>
      <c r="O46" s="12" t="s">
        <v>5</v>
      </c>
      <c r="P46" s="11" t="s">
        <v>4</v>
      </c>
      <c r="Q46" s="12" t="s">
        <v>5</v>
      </c>
      <c r="R46" s="10" t="s">
        <v>6</v>
      </c>
      <c r="S46" s="8" t="s">
        <v>33</v>
      </c>
      <c r="T46" s="9" t="s">
        <v>35</v>
      </c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5"/>
      <c r="BH46" s="32" t="s">
        <v>33</v>
      </c>
      <c r="BI46" s="35" t="s">
        <v>35</v>
      </c>
      <c r="BJ46" s="15"/>
    </row>
    <row r="47" spans="1:62" x14ac:dyDescent="0.2">
      <c r="A47" s="3" t="s">
        <v>63</v>
      </c>
      <c r="B47" s="17">
        <v>2</v>
      </c>
      <c r="C47" s="17">
        <v>13.81</v>
      </c>
      <c r="D47" s="17">
        <v>2</v>
      </c>
      <c r="E47" s="17">
        <v>13.53</v>
      </c>
      <c r="F47" s="17">
        <v>0</v>
      </c>
      <c r="G47" s="18">
        <v>0</v>
      </c>
      <c r="H47" s="16">
        <f>(((B47+(C47/60))+(D47+(E47/60)))/2)+(F47+(G47/60))</f>
        <v>2.2278333333333333</v>
      </c>
      <c r="I47" s="4">
        <f>H$62/H47*100</f>
        <v>33.511633126355953</v>
      </c>
      <c r="J47" s="5">
        <f t="shared" ref="J47:J61" si="31">RANK(I47,I$47:I$61)</f>
        <v>8</v>
      </c>
      <c r="K47" s="14"/>
      <c r="L47" s="17">
        <v>1</v>
      </c>
      <c r="M47" s="17">
        <v>17.03</v>
      </c>
      <c r="N47" s="17">
        <v>1</v>
      </c>
      <c r="O47" s="17">
        <v>16.96</v>
      </c>
      <c r="P47" s="17">
        <v>0</v>
      </c>
      <c r="Q47" s="18">
        <v>0</v>
      </c>
      <c r="R47" s="16">
        <f>(((L47+(M47/60))+(N47+(O47/60)))/2)+(P47+(Q47/60))</f>
        <v>1.28325</v>
      </c>
      <c r="S47" s="4">
        <f>R$62/R47*100</f>
        <v>56.984219754529505</v>
      </c>
      <c r="T47" s="5">
        <f t="shared" ref="T47:T61" si="32">RANK(S47,S$47:S$61)</f>
        <v>4</v>
      </c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5"/>
      <c r="BH47" s="33">
        <f>I47+S47</f>
        <v>90.495852880885451</v>
      </c>
      <c r="BI47" s="36">
        <f t="shared" ref="BI47:BI61" si="33">RANK(BH47,BH$47:BH$61)</f>
        <v>4</v>
      </c>
      <c r="BJ47" s="15"/>
    </row>
    <row r="48" spans="1:62" x14ac:dyDescent="0.2">
      <c r="A48" s="3" t="s">
        <v>29</v>
      </c>
      <c r="B48" s="2">
        <v>1</v>
      </c>
      <c r="C48" s="2">
        <v>48.5</v>
      </c>
      <c r="D48" s="2">
        <v>1</v>
      </c>
      <c r="E48" s="2">
        <v>52.66</v>
      </c>
      <c r="F48" s="2">
        <v>0</v>
      </c>
      <c r="G48" s="19">
        <v>0</v>
      </c>
      <c r="H48" s="16">
        <f t="shared" ref="H48:H61" si="34">(((B48+(C48/60))+(D48+(E48/60)))/2)+(F48+(G48/60))</f>
        <v>1.843</v>
      </c>
      <c r="I48" s="4">
        <f t="shared" ref="I48:I61" si="35">H$62/H48*100</f>
        <v>40.509133658889496</v>
      </c>
      <c r="J48" s="5">
        <f t="shared" si="31"/>
        <v>6</v>
      </c>
      <c r="K48" s="14"/>
      <c r="L48" s="2">
        <v>1</v>
      </c>
      <c r="M48" s="2">
        <v>13.88</v>
      </c>
      <c r="N48" s="2">
        <v>1</v>
      </c>
      <c r="O48" s="2">
        <v>14</v>
      </c>
      <c r="P48" s="2">
        <v>0</v>
      </c>
      <c r="Q48" s="19">
        <v>0</v>
      </c>
      <c r="R48" s="16">
        <f t="shared" ref="R48:R61" si="36">(((L48+(M48/60))+(N48+(O48/60)))/2)+(P48+(Q48/60))</f>
        <v>1.2323333333333335</v>
      </c>
      <c r="S48" s="4">
        <f t="shared" ref="S48:S61" si="37">R$62/R48*100</f>
        <v>59.338652961860959</v>
      </c>
      <c r="T48" s="5">
        <f t="shared" si="32"/>
        <v>3</v>
      </c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5"/>
      <c r="BH48" s="33">
        <f t="shared" ref="BH48:BH61" si="38">I48+S48</f>
        <v>99.847786620750455</v>
      </c>
      <c r="BI48" s="36">
        <f t="shared" si="33"/>
        <v>3</v>
      </c>
      <c r="BJ48" s="15"/>
    </row>
    <row r="49" spans="1:62" x14ac:dyDescent="0.2">
      <c r="A49" s="3" t="s">
        <v>30</v>
      </c>
      <c r="B49" s="2">
        <v>3</v>
      </c>
      <c r="C49" s="2">
        <v>23.06</v>
      </c>
      <c r="D49" s="2">
        <v>3</v>
      </c>
      <c r="E49" s="2">
        <v>23.5</v>
      </c>
      <c r="F49" s="2">
        <v>0</v>
      </c>
      <c r="G49" s="19">
        <v>0</v>
      </c>
      <c r="H49" s="16">
        <f t="shared" si="34"/>
        <v>3.3879999999999999</v>
      </c>
      <c r="I49" s="4">
        <f t="shared" si="35"/>
        <v>22.036107831562379</v>
      </c>
      <c r="J49" s="5">
        <f t="shared" si="31"/>
        <v>12</v>
      </c>
      <c r="K49" s="14"/>
      <c r="L49" s="2">
        <v>5</v>
      </c>
      <c r="M49" s="2">
        <v>15.59</v>
      </c>
      <c r="N49" s="2">
        <v>5</v>
      </c>
      <c r="O49" s="2">
        <v>15.75</v>
      </c>
      <c r="P49" s="2">
        <v>0</v>
      </c>
      <c r="Q49" s="19">
        <v>0</v>
      </c>
      <c r="R49" s="16">
        <f t="shared" si="36"/>
        <v>5.2611666666666661</v>
      </c>
      <c r="S49" s="4">
        <f t="shared" si="37"/>
        <v>13.899008458200019</v>
      </c>
      <c r="T49" s="5">
        <f t="shared" si="32"/>
        <v>15</v>
      </c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5"/>
      <c r="BH49" s="33">
        <f t="shared" si="38"/>
        <v>35.935116289762398</v>
      </c>
      <c r="BI49" s="36">
        <f t="shared" si="33"/>
        <v>14</v>
      </c>
      <c r="BJ49" s="15"/>
    </row>
    <row r="50" spans="1:62" x14ac:dyDescent="0.2">
      <c r="A50" s="3" t="s">
        <v>11</v>
      </c>
      <c r="B50" s="2">
        <v>9</v>
      </c>
      <c r="C50" s="2">
        <v>32</v>
      </c>
      <c r="D50" s="2">
        <v>9</v>
      </c>
      <c r="E50" s="2">
        <v>32</v>
      </c>
      <c r="F50" s="2">
        <v>0</v>
      </c>
      <c r="G50" s="19">
        <v>0</v>
      </c>
      <c r="H50" s="16">
        <f t="shared" si="34"/>
        <v>9.5333333333333332</v>
      </c>
      <c r="I50" s="4">
        <f t="shared" si="35"/>
        <v>7.8312937062937067</v>
      </c>
      <c r="J50" s="5">
        <f t="shared" si="31"/>
        <v>15</v>
      </c>
      <c r="K50" s="14"/>
      <c r="L50" s="2">
        <v>4</v>
      </c>
      <c r="M50" s="2">
        <v>38.06</v>
      </c>
      <c r="N50" s="2">
        <v>4</v>
      </c>
      <c r="O50" s="2">
        <v>38.159999999999997</v>
      </c>
      <c r="P50" s="2">
        <v>0</v>
      </c>
      <c r="Q50" s="19">
        <v>0</v>
      </c>
      <c r="R50" s="16">
        <f t="shared" si="36"/>
        <v>4.6351666666666667</v>
      </c>
      <c r="S50" s="4">
        <f t="shared" si="37"/>
        <v>15.776131746431268</v>
      </c>
      <c r="T50" s="5">
        <f t="shared" si="32"/>
        <v>14</v>
      </c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5"/>
      <c r="BH50" s="33">
        <f t="shared" si="38"/>
        <v>23.607425452724975</v>
      </c>
      <c r="BI50" s="36">
        <f t="shared" si="33"/>
        <v>15</v>
      </c>
      <c r="BJ50" s="15"/>
    </row>
    <row r="51" spans="1:62" x14ac:dyDescent="0.2">
      <c r="A51" s="3" t="s">
        <v>24</v>
      </c>
      <c r="B51" s="2">
        <v>2</v>
      </c>
      <c r="C51" s="2">
        <v>7.94</v>
      </c>
      <c r="D51" s="20">
        <v>2</v>
      </c>
      <c r="E51" s="2">
        <v>7.94</v>
      </c>
      <c r="F51" s="2">
        <v>0</v>
      </c>
      <c r="G51" s="19">
        <v>0</v>
      </c>
      <c r="H51" s="16">
        <f t="shared" si="34"/>
        <v>2.1323333333333334</v>
      </c>
      <c r="I51" s="4">
        <f t="shared" si="35"/>
        <v>35.012505862122872</v>
      </c>
      <c r="J51" s="5">
        <f t="shared" si="31"/>
        <v>7</v>
      </c>
      <c r="K51" s="14"/>
      <c r="L51" s="2">
        <v>3</v>
      </c>
      <c r="M51" s="2">
        <v>33.369999999999997</v>
      </c>
      <c r="N51" s="20">
        <v>3</v>
      </c>
      <c r="O51" s="2">
        <v>33.93</v>
      </c>
      <c r="P51" s="2">
        <v>0</v>
      </c>
      <c r="Q51" s="19">
        <v>0</v>
      </c>
      <c r="R51" s="16">
        <f t="shared" si="36"/>
        <v>3.5608333333333331</v>
      </c>
      <c r="S51" s="4">
        <f t="shared" si="37"/>
        <v>20.535923238942193</v>
      </c>
      <c r="T51" s="5">
        <f t="shared" si="32"/>
        <v>11</v>
      </c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5"/>
      <c r="BH51" s="33">
        <f t="shared" si="38"/>
        <v>55.548429101065068</v>
      </c>
      <c r="BI51" s="36">
        <f t="shared" si="33"/>
        <v>12</v>
      </c>
      <c r="BJ51" s="15"/>
    </row>
    <row r="52" spans="1:62" x14ac:dyDescent="0.2">
      <c r="A52" s="3" t="s">
        <v>20</v>
      </c>
      <c r="B52" s="2">
        <v>2</v>
      </c>
      <c r="C52" s="2">
        <v>44.04</v>
      </c>
      <c r="D52" s="2">
        <v>2</v>
      </c>
      <c r="E52" s="2">
        <v>44.22</v>
      </c>
      <c r="F52" s="2">
        <v>0</v>
      </c>
      <c r="G52" s="19">
        <v>0</v>
      </c>
      <c r="H52" s="16">
        <f t="shared" si="34"/>
        <v>2.7355</v>
      </c>
      <c r="I52" s="4">
        <f t="shared" si="35"/>
        <v>27.292390178517028</v>
      </c>
      <c r="J52" s="5">
        <f t="shared" si="31"/>
        <v>10</v>
      </c>
      <c r="K52" s="14"/>
      <c r="L52" s="2">
        <v>1</v>
      </c>
      <c r="M52" s="2">
        <v>17.84</v>
      </c>
      <c r="N52" s="2">
        <v>1</v>
      </c>
      <c r="O52" s="2">
        <v>17.72</v>
      </c>
      <c r="P52" s="2">
        <v>0</v>
      </c>
      <c r="Q52" s="19">
        <v>0</v>
      </c>
      <c r="R52" s="16">
        <f t="shared" si="36"/>
        <v>1.2963333333333333</v>
      </c>
      <c r="S52" s="4">
        <f t="shared" si="37"/>
        <v>56.409102597068653</v>
      </c>
      <c r="T52" s="5">
        <f t="shared" si="32"/>
        <v>5</v>
      </c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5"/>
      <c r="BH52" s="33">
        <f t="shared" si="38"/>
        <v>83.701492775585677</v>
      </c>
      <c r="BI52" s="36">
        <f t="shared" si="33"/>
        <v>6</v>
      </c>
      <c r="BJ52" s="15"/>
    </row>
    <row r="53" spans="1:62" x14ac:dyDescent="0.2">
      <c r="A53" s="3" t="s">
        <v>12</v>
      </c>
      <c r="B53" s="2">
        <v>1</v>
      </c>
      <c r="C53" s="2">
        <v>37.78</v>
      </c>
      <c r="D53" s="2">
        <v>1</v>
      </c>
      <c r="E53" s="2">
        <v>37.78</v>
      </c>
      <c r="F53" s="2">
        <v>0</v>
      </c>
      <c r="G53" s="19">
        <v>0</v>
      </c>
      <c r="H53" s="16">
        <f t="shared" si="34"/>
        <v>1.6296666666666666</v>
      </c>
      <c r="I53" s="4">
        <f t="shared" si="35"/>
        <v>45.812026999386383</v>
      </c>
      <c r="J53" s="5">
        <f t="shared" si="31"/>
        <v>3</v>
      </c>
      <c r="K53" s="14"/>
      <c r="L53" s="2">
        <v>2</v>
      </c>
      <c r="M53" s="2">
        <v>10.81</v>
      </c>
      <c r="N53" s="2">
        <v>2</v>
      </c>
      <c r="O53" s="2">
        <v>10.71</v>
      </c>
      <c r="P53" s="2">
        <v>0</v>
      </c>
      <c r="Q53" s="19">
        <v>0</v>
      </c>
      <c r="R53" s="16">
        <f t="shared" si="36"/>
        <v>2.1793333333333331</v>
      </c>
      <c r="S53" s="4">
        <f t="shared" si="37"/>
        <v>33.553839094524321</v>
      </c>
      <c r="T53" s="5">
        <f t="shared" si="32"/>
        <v>8</v>
      </c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5"/>
      <c r="BH53" s="33">
        <f t="shared" si="38"/>
        <v>79.365866093910711</v>
      </c>
      <c r="BI53" s="36">
        <f t="shared" si="33"/>
        <v>7</v>
      </c>
      <c r="BJ53" s="15"/>
    </row>
    <row r="54" spans="1:62" x14ac:dyDescent="0.2">
      <c r="A54" s="3" t="s">
        <v>19</v>
      </c>
      <c r="B54" s="2">
        <v>2</v>
      </c>
      <c r="C54" s="2">
        <v>34.32</v>
      </c>
      <c r="D54" s="2">
        <v>2</v>
      </c>
      <c r="E54" s="2">
        <v>33.840000000000003</v>
      </c>
      <c r="F54" s="2">
        <v>0</v>
      </c>
      <c r="G54" s="19">
        <v>0</v>
      </c>
      <c r="H54" s="16">
        <f t="shared" si="34"/>
        <v>2.5680000000000001</v>
      </c>
      <c r="I54" s="4">
        <f t="shared" si="35"/>
        <v>29.072559709241951</v>
      </c>
      <c r="J54" s="5">
        <f t="shared" si="31"/>
        <v>9</v>
      </c>
      <c r="K54" s="14"/>
      <c r="L54" s="2">
        <v>1</v>
      </c>
      <c r="M54" s="2">
        <v>54.7</v>
      </c>
      <c r="N54" s="2">
        <v>1</v>
      </c>
      <c r="O54" s="2">
        <v>55.44</v>
      </c>
      <c r="P54" s="2">
        <v>0</v>
      </c>
      <c r="Q54" s="19">
        <v>0</v>
      </c>
      <c r="R54" s="16">
        <f t="shared" si="36"/>
        <v>1.9178333333333333</v>
      </c>
      <c r="S54" s="4">
        <f t="shared" si="37"/>
        <v>38.128964977839573</v>
      </c>
      <c r="T54" s="5">
        <f t="shared" si="32"/>
        <v>7</v>
      </c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5"/>
      <c r="BH54" s="33">
        <f t="shared" si="38"/>
        <v>67.20152468708153</v>
      </c>
      <c r="BI54" s="36">
        <f t="shared" si="33"/>
        <v>10</v>
      </c>
      <c r="BJ54" s="15"/>
    </row>
    <row r="55" spans="1:62" x14ac:dyDescent="0.2">
      <c r="A55" s="3" t="s">
        <v>27</v>
      </c>
      <c r="B55" s="2">
        <v>0</v>
      </c>
      <c r="C55" s="2">
        <v>56.33</v>
      </c>
      <c r="D55" s="20">
        <v>0</v>
      </c>
      <c r="E55" s="2">
        <v>57.88</v>
      </c>
      <c r="F55" s="2">
        <v>0</v>
      </c>
      <c r="G55" s="19">
        <v>0</v>
      </c>
      <c r="H55" s="16">
        <f t="shared" si="34"/>
        <v>0.95174999999999998</v>
      </c>
      <c r="I55" s="4">
        <f t="shared" si="35"/>
        <v>78.443218632343942</v>
      </c>
      <c r="J55" s="5">
        <f t="shared" si="31"/>
        <v>2</v>
      </c>
      <c r="K55" s="14"/>
      <c r="L55" s="2">
        <v>0</v>
      </c>
      <c r="M55" s="2">
        <v>43.78</v>
      </c>
      <c r="N55" s="20">
        <v>0</v>
      </c>
      <c r="O55" s="2">
        <v>43.97</v>
      </c>
      <c r="P55" s="2">
        <v>0</v>
      </c>
      <c r="Q55" s="19">
        <v>0</v>
      </c>
      <c r="R55" s="16">
        <f t="shared" si="36"/>
        <v>0.73124999999999996</v>
      </c>
      <c r="S55" s="4">
        <f t="shared" si="37"/>
        <v>100</v>
      </c>
      <c r="T55" s="5">
        <f t="shared" si="32"/>
        <v>1</v>
      </c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5"/>
      <c r="BH55" s="33">
        <f t="shared" si="38"/>
        <v>178.44321863234393</v>
      </c>
      <c r="BI55" s="36">
        <f t="shared" si="33"/>
        <v>1</v>
      </c>
      <c r="BJ55" s="15"/>
    </row>
    <row r="56" spans="1:62" x14ac:dyDescent="0.2">
      <c r="A56" s="3" t="s">
        <v>28</v>
      </c>
      <c r="B56" s="2">
        <v>3</v>
      </c>
      <c r="C56" s="2">
        <v>5.03</v>
      </c>
      <c r="D56" s="2">
        <v>3</v>
      </c>
      <c r="E56" s="2">
        <v>5.69</v>
      </c>
      <c r="F56" s="2">
        <v>0</v>
      </c>
      <c r="G56" s="19">
        <v>0</v>
      </c>
      <c r="H56" s="16">
        <f t="shared" si="34"/>
        <v>3.0893333333333333</v>
      </c>
      <c r="I56" s="4">
        <f t="shared" si="35"/>
        <v>24.166486836426415</v>
      </c>
      <c r="J56" s="5">
        <f t="shared" si="31"/>
        <v>11</v>
      </c>
      <c r="K56" s="14"/>
      <c r="L56" s="2">
        <v>1</v>
      </c>
      <c r="M56" s="2">
        <v>6.91</v>
      </c>
      <c r="N56" s="2">
        <v>1</v>
      </c>
      <c r="O56" s="2">
        <v>6.53</v>
      </c>
      <c r="P56" s="2">
        <v>0</v>
      </c>
      <c r="Q56" s="19">
        <v>0</v>
      </c>
      <c r="R56" s="16">
        <f t="shared" si="36"/>
        <v>1.1120000000000001</v>
      </c>
      <c r="S56" s="4">
        <f t="shared" si="37"/>
        <v>65.759892086330922</v>
      </c>
      <c r="T56" s="5">
        <f t="shared" si="32"/>
        <v>2</v>
      </c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5"/>
      <c r="BH56" s="33">
        <f t="shared" si="38"/>
        <v>89.926378922757337</v>
      </c>
      <c r="BI56" s="36">
        <f t="shared" si="33"/>
        <v>5</v>
      </c>
      <c r="BJ56" s="15"/>
    </row>
    <row r="57" spans="1:62" x14ac:dyDescent="0.2">
      <c r="A57" s="3" t="s">
        <v>21</v>
      </c>
      <c r="B57" s="2">
        <v>3</v>
      </c>
      <c r="C57" s="2">
        <v>26.57</v>
      </c>
      <c r="D57" s="2">
        <v>3</v>
      </c>
      <c r="E57" s="2">
        <v>25.28</v>
      </c>
      <c r="F57" s="2">
        <v>0</v>
      </c>
      <c r="G57" s="19">
        <v>0</v>
      </c>
      <c r="H57" s="16">
        <f t="shared" si="34"/>
        <v>3.4320833333333329</v>
      </c>
      <c r="I57" s="4">
        <f t="shared" si="35"/>
        <v>21.753065436445311</v>
      </c>
      <c r="J57" s="5">
        <f t="shared" si="31"/>
        <v>13</v>
      </c>
      <c r="K57" s="14"/>
      <c r="L57" s="2">
        <v>3</v>
      </c>
      <c r="M57" s="2">
        <v>55.16</v>
      </c>
      <c r="N57" s="2">
        <v>3</v>
      </c>
      <c r="O57" s="2">
        <v>55.28</v>
      </c>
      <c r="P57" s="2">
        <v>0</v>
      </c>
      <c r="Q57" s="19">
        <v>0</v>
      </c>
      <c r="R57" s="16">
        <f t="shared" si="36"/>
        <v>3.9203333333333332</v>
      </c>
      <c r="S57" s="4">
        <f t="shared" si="37"/>
        <v>18.65275061644418</v>
      </c>
      <c r="T57" s="5">
        <f t="shared" si="32"/>
        <v>13</v>
      </c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5"/>
      <c r="BH57" s="33">
        <f t="shared" si="38"/>
        <v>40.405816052889492</v>
      </c>
      <c r="BI57" s="36">
        <f t="shared" si="33"/>
        <v>13</v>
      </c>
      <c r="BJ57" s="15"/>
    </row>
    <row r="58" spans="1:62" x14ac:dyDescent="0.2">
      <c r="A58" s="3" t="s">
        <v>23</v>
      </c>
      <c r="B58" s="2">
        <v>0</v>
      </c>
      <c r="C58" s="2">
        <v>44.75</v>
      </c>
      <c r="D58" s="2">
        <v>0</v>
      </c>
      <c r="E58" s="2">
        <v>44.84</v>
      </c>
      <c r="F58" s="2">
        <v>0</v>
      </c>
      <c r="G58" s="19">
        <v>0</v>
      </c>
      <c r="H58" s="16">
        <f t="shared" si="34"/>
        <v>0.74658333333333338</v>
      </c>
      <c r="I58" s="4">
        <f t="shared" si="35"/>
        <v>100</v>
      </c>
      <c r="J58" s="5">
        <f t="shared" si="31"/>
        <v>1</v>
      </c>
      <c r="K58" s="14"/>
      <c r="L58" s="2">
        <v>3</v>
      </c>
      <c r="M58" s="2">
        <v>55.38</v>
      </c>
      <c r="N58" s="2">
        <v>3</v>
      </c>
      <c r="O58" s="2">
        <v>54.69</v>
      </c>
      <c r="P58" s="2">
        <v>0</v>
      </c>
      <c r="Q58" s="19">
        <v>0</v>
      </c>
      <c r="R58" s="16">
        <f t="shared" si="36"/>
        <v>3.9172500000000001</v>
      </c>
      <c r="S58" s="4">
        <f t="shared" si="37"/>
        <v>18.667432510051693</v>
      </c>
      <c r="T58" s="5">
        <f t="shared" si="32"/>
        <v>12</v>
      </c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5"/>
      <c r="BH58" s="33">
        <f t="shared" si="38"/>
        <v>118.6674325100517</v>
      </c>
      <c r="BI58" s="36">
        <f t="shared" si="33"/>
        <v>2</v>
      </c>
      <c r="BJ58" s="15"/>
    </row>
    <row r="59" spans="1:62" x14ac:dyDescent="0.2">
      <c r="A59" s="3" t="s">
        <v>25</v>
      </c>
      <c r="B59" s="2">
        <v>1</v>
      </c>
      <c r="C59" s="2">
        <v>49.68</v>
      </c>
      <c r="D59" s="20">
        <v>1</v>
      </c>
      <c r="E59" s="2">
        <v>49.75</v>
      </c>
      <c r="F59" s="2">
        <v>0</v>
      </c>
      <c r="G59" s="19">
        <v>0</v>
      </c>
      <c r="H59" s="16">
        <f t="shared" si="34"/>
        <v>1.8285833333333332</v>
      </c>
      <c r="I59" s="4">
        <f t="shared" si="35"/>
        <v>40.828510231053187</v>
      </c>
      <c r="J59" s="5">
        <f t="shared" si="31"/>
        <v>5</v>
      </c>
      <c r="K59" s="14"/>
      <c r="L59" s="2">
        <v>2</v>
      </c>
      <c r="M59" s="2">
        <v>21.41</v>
      </c>
      <c r="N59" s="20">
        <v>2</v>
      </c>
      <c r="O59" s="2">
        <v>21.31</v>
      </c>
      <c r="P59" s="2">
        <v>0</v>
      </c>
      <c r="Q59" s="19">
        <v>0</v>
      </c>
      <c r="R59" s="16">
        <f t="shared" si="36"/>
        <v>2.3559999999999999</v>
      </c>
      <c r="S59" s="4">
        <f t="shared" si="37"/>
        <v>31.037775891341258</v>
      </c>
      <c r="T59" s="5">
        <f t="shared" si="32"/>
        <v>9</v>
      </c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5"/>
      <c r="BH59" s="33">
        <f t="shared" si="38"/>
        <v>71.866286122394442</v>
      </c>
      <c r="BI59" s="36">
        <f t="shared" si="33"/>
        <v>8</v>
      </c>
      <c r="BJ59" s="15"/>
    </row>
    <row r="60" spans="1:62" x14ac:dyDescent="0.2">
      <c r="A60" s="3" t="s">
        <v>26</v>
      </c>
      <c r="B60" s="2">
        <v>1</v>
      </c>
      <c r="C60" s="2">
        <v>42.37</v>
      </c>
      <c r="D60" s="2">
        <v>1</v>
      </c>
      <c r="E60" s="2">
        <v>42.29</v>
      </c>
      <c r="F60" s="2">
        <v>0</v>
      </c>
      <c r="G60" s="19">
        <v>0</v>
      </c>
      <c r="H60" s="16">
        <f t="shared" si="34"/>
        <v>1.7054999999999998</v>
      </c>
      <c r="I60" s="4">
        <f t="shared" si="35"/>
        <v>43.775041532297479</v>
      </c>
      <c r="J60" s="5">
        <f t="shared" si="31"/>
        <v>4</v>
      </c>
      <c r="K60" s="14"/>
      <c r="L60" s="2">
        <v>3</v>
      </c>
      <c r="M60" s="2">
        <v>5.4</v>
      </c>
      <c r="N60" s="2">
        <v>3</v>
      </c>
      <c r="O60" s="2">
        <v>5.37</v>
      </c>
      <c r="P60" s="2">
        <v>0</v>
      </c>
      <c r="Q60" s="19">
        <v>0</v>
      </c>
      <c r="R60" s="16">
        <f t="shared" si="36"/>
        <v>3.08975</v>
      </c>
      <c r="S60" s="4">
        <f t="shared" si="37"/>
        <v>23.666963346549071</v>
      </c>
      <c r="T60" s="5">
        <f t="shared" si="32"/>
        <v>10</v>
      </c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5"/>
      <c r="BH60" s="33">
        <f t="shared" si="38"/>
        <v>67.442004878846546</v>
      </c>
      <c r="BI60" s="36">
        <f t="shared" si="33"/>
        <v>9</v>
      </c>
      <c r="BJ60" s="15"/>
    </row>
    <row r="61" spans="1:62" x14ac:dyDescent="0.2">
      <c r="A61" s="3" t="s">
        <v>18</v>
      </c>
      <c r="B61" s="2">
        <v>3</v>
      </c>
      <c r="C61" s="2">
        <v>42.06</v>
      </c>
      <c r="D61" s="2">
        <v>3</v>
      </c>
      <c r="E61" s="2">
        <v>46.5</v>
      </c>
      <c r="F61" s="2">
        <v>0</v>
      </c>
      <c r="G61" s="19">
        <v>0</v>
      </c>
      <c r="H61" s="16">
        <f t="shared" si="34"/>
        <v>3.738</v>
      </c>
      <c r="I61" s="4">
        <f t="shared" si="35"/>
        <v>19.972801854824329</v>
      </c>
      <c r="J61" s="5">
        <f t="shared" si="31"/>
        <v>14</v>
      </c>
      <c r="K61" s="14"/>
      <c r="L61" s="2">
        <v>1</v>
      </c>
      <c r="M61" s="2">
        <v>41</v>
      </c>
      <c r="N61" s="2">
        <v>1</v>
      </c>
      <c r="O61" s="2">
        <v>40.68</v>
      </c>
      <c r="P61" s="2">
        <v>0</v>
      </c>
      <c r="Q61" s="19">
        <v>0</v>
      </c>
      <c r="R61" s="16">
        <f t="shared" si="36"/>
        <v>1.6806666666666668</v>
      </c>
      <c r="S61" s="4">
        <f t="shared" si="37"/>
        <v>43.509520031733437</v>
      </c>
      <c r="T61" s="5">
        <f t="shared" si="32"/>
        <v>6</v>
      </c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5"/>
      <c r="BH61" s="33">
        <f t="shared" si="38"/>
        <v>63.48232188655777</v>
      </c>
      <c r="BI61" s="36">
        <f t="shared" si="33"/>
        <v>11</v>
      </c>
      <c r="BJ61" s="15"/>
    </row>
    <row r="62" spans="1:62" x14ac:dyDescent="0.2">
      <c r="A62" s="14"/>
      <c r="B62" s="14"/>
      <c r="C62" s="14"/>
      <c r="D62" s="14"/>
      <c r="E62" s="14"/>
      <c r="F62" s="14"/>
      <c r="G62" t="s">
        <v>36</v>
      </c>
      <c r="H62" s="13">
        <f>MIN(H47:H61)</f>
        <v>0.74658333333333338</v>
      </c>
      <c r="I62" s="14"/>
      <c r="J62" s="14"/>
      <c r="K62" s="14"/>
      <c r="L62" s="14"/>
      <c r="M62" s="14"/>
      <c r="N62" s="14"/>
      <c r="O62" s="14"/>
      <c r="P62" s="14"/>
      <c r="Q62" t="s">
        <v>36</v>
      </c>
      <c r="R62" s="13">
        <f>MIN(R47:R61)</f>
        <v>0.73124999999999996</v>
      </c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5"/>
      <c r="BH62" s="14"/>
      <c r="BI62" s="14"/>
      <c r="BJ62" s="15"/>
    </row>
    <row r="63" spans="1:62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</row>
    <row r="64" spans="1:62" ht="25" thickBot="1" x14ac:dyDescent="0.35">
      <c r="A64" s="30" t="s">
        <v>55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5"/>
      <c r="BH64" s="63" t="s">
        <v>65</v>
      </c>
      <c r="BI64" s="63"/>
      <c r="BJ64" s="15"/>
    </row>
    <row r="65" spans="1:62" ht="16" thickBot="1" x14ac:dyDescent="0.25">
      <c r="A65" s="28"/>
      <c r="B65" s="59" t="s">
        <v>56</v>
      </c>
      <c r="C65" s="60"/>
      <c r="D65" s="60"/>
      <c r="E65" s="60"/>
      <c r="F65" s="60"/>
      <c r="G65" s="60"/>
      <c r="H65" s="60"/>
      <c r="I65" s="60"/>
      <c r="J65" s="61"/>
      <c r="K65" s="14"/>
      <c r="L65" s="59" t="s">
        <v>57</v>
      </c>
      <c r="M65" s="60"/>
      <c r="N65" s="60"/>
      <c r="O65" s="60"/>
      <c r="P65" s="60"/>
      <c r="Q65" s="60"/>
      <c r="R65" s="60"/>
      <c r="S65" s="60"/>
      <c r="T65" s="61"/>
      <c r="U65" s="14"/>
      <c r="V65" s="59" t="s">
        <v>58</v>
      </c>
      <c r="W65" s="60"/>
      <c r="X65" s="60"/>
      <c r="Y65" s="60"/>
      <c r="Z65" s="60"/>
      <c r="AA65" s="60"/>
      <c r="AB65" s="60"/>
      <c r="AC65" s="60"/>
      <c r="AD65" s="61"/>
      <c r="AE65" s="14"/>
      <c r="AF65" s="59" t="s">
        <v>59</v>
      </c>
      <c r="AG65" s="60"/>
      <c r="AH65" s="60"/>
      <c r="AI65" s="60"/>
      <c r="AJ65" s="60"/>
      <c r="AK65" s="60"/>
      <c r="AL65" s="60"/>
      <c r="AM65" s="60"/>
      <c r="AN65" s="61"/>
      <c r="AO65" s="14"/>
      <c r="AP65" s="59" t="s">
        <v>60</v>
      </c>
      <c r="AQ65" s="60"/>
      <c r="AR65" s="60"/>
      <c r="AS65" s="60"/>
      <c r="AT65" s="60"/>
      <c r="AU65" s="60"/>
      <c r="AV65" s="60"/>
      <c r="AW65" s="60"/>
      <c r="AX65" s="61"/>
      <c r="AY65" s="14"/>
      <c r="AZ65" s="14"/>
      <c r="BA65" s="14"/>
      <c r="BB65" s="14"/>
      <c r="BC65" s="14"/>
      <c r="BD65" s="14"/>
      <c r="BE65" s="14"/>
      <c r="BF65" s="14"/>
      <c r="BG65" s="15"/>
      <c r="BH65" s="14"/>
      <c r="BI65" s="14"/>
      <c r="BJ65" s="15"/>
    </row>
    <row r="66" spans="1:62" x14ac:dyDescent="0.2">
      <c r="A66" s="55" t="s">
        <v>31</v>
      </c>
      <c r="B66" s="57" t="s">
        <v>1</v>
      </c>
      <c r="C66" s="58"/>
      <c r="D66" s="57" t="s">
        <v>2</v>
      </c>
      <c r="E66" s="58"/>
      <c r="F66" s="57" t="s">
        <v>37</v>
      </c>
      <c r="G66" s="58"/>
      <c r="H66" s="1" t="s">
        <v>3</v>
      </c>
      <c r="I66" s="6" t="s">
        <v>34</v>
      </c>
      <c r="J66" s="7" t="s">
        <v>34</v>
      </c>
      <c r="K66" s="14"/>
      <c r="L66" s="57" t="s">
        <v>1</v>
      </c>
      <c r="M66" s="58"/>
      <c r="N66" s="57" t="s">
        <v>2</v>
      </c>
      <c r="O66" s="58"/>
      <c r="P66" s="57" t="s">
        <v>37</v>
      </c>
      <c r="Q66" s="58"/>
      <c r="R66" s="1" t="s">
        <v>3</v>
      </c>
      <c r="S66" s="6" t="s">
        <v>34</v>
      </c>
      <c r="T66" s="7" t="s">
        <v>34</v>
      </c>
      <c r="U66" s="14"/>
      <c r="V66" s="57" t="s">
        <v>1</v>
      </c>
      <c r="W66" s="58"/>
      <c r="X66" s="57" t="s">
        <v>2</v>
      </c>
      <c r="Y66" s="58"/>
      <c r="Z66" s="57" t="s">
        <v>37</v>
      </c>
      <c r="AA66" s="58"/>
      <c r="AB66" s="1" t="s">
        <v>3</v>
      </c>
      <c r="AC66" s="6" t="s">
        <v>34</v>
      </c>
      <c r="AD66" s="7" t="s">
        <v>34</v>
      </c>
      <c r="AE66" s="14"/>
      <c r="AF66" s="57" t="s">
        <v>1</v>
      </c>
      <c r="AG66" s="58"/>
      <c r="AH66" s="57" t="s">
        <v>2</v>
      </c>
      <c r="AI66" s="58"/>
      <c r="AJ66" s="57" t="s">
        <v>37</v>
      </c>
      <c r="AK66" s="58"/>
      <c r="AL66" s="1" t="s">
        <v>3</v>
      </c>
      <c r="AM66" s="6" t="s">
        <v>34</v>
      </c>
      <c r="AN66" s="7" t="s">
        <v>34</v>
      </c>
      <c r="AO66" s="14"/>
      <c r="AP66" s="57" t="s">
        <v>1</v>
      </c>
      <c r="AQ66" s="58"/>
      <c r="AR66" s="57" t="s">
        <v>2</v>
      </c>
      <c r="AS66" s="58"/>
      <c r="AT66" s="57" t="s">
        <v>37</v>
      </c>
      <c r="AU66" s="58"/>
      <c r="AV66" s="1" t="s">
        <v>3</v>
      </c>
      <c r="AW66" s="6" t="s">
        <v>34</v>
      </c>
      <c r="AX66" s="7" t="s">
        <v>34</v>
      </c>
      <c r="AY66" s="14"/>
      <c r="AZ66" s="14"/>
      <c r="BA66" s="14"/>
      <c r="BB66" s="14"/>
      <c r="BC66" s="14"/>
      <c r="BD66" s="14"/>
      <c r="BE66" s="14"/>
      <c r="BF66" s="14"/>
      <c r="BG66" s="15"/>
      <c r="BH66" s="31" t="s">
        <v>6</v>
      </c>
      <c r="BI66" s="34" t="s">
        <v>46</v>
      </c>
      <c r="BJ66" s="15"/>
    </row>
    <row r="67" spans="1:62" ht="16" thickBot="1" x14ac:dyDescent="0.25">
      <c r="A67" s="56"/>
      <c r="B67" s="11" t="s">
        <v>4</v>
      </c>
      <c r="C67" s="12" t="s">
        <v>5</v>
      </c>
      <c r="D67" s="11" t="s">
        <v>4</v>
      </c>
      <c r="E67" s="12" t="s">
        <v>5</v>
      </c>
      <c r="F67" s="11" t="s">
        <v>4</v>
      </c>
      <c r="G67" s="12" t="s">
        <v>5</v>
      </c>
      <c r="H67" s="10" t="s">
        <v>6</v>
      </c>
      <c r="I67" s="8" t="s">
        <v>33</v>
      </c>
      <c r="J67" s="9" t="s">
        <v>35</v>
      </c>
      <c r="K67" s="14"/>
      <c r="L67" s="11" t="s">
        <v>4</v>
      </c>
      <c r="M67" s="12" t="s">
        <v>5</v>
      </c>
      <c r="N67" s="11" t="s">
        <v>4</v>
      </c>
      <c r="O67" s="12" t="s">
        <v>5</v>
      </c>
      <c r="P67" s="11" t="s">
        <v>4</v>
      </c>
      <c r="Q67" s="12" t="s">
        <v>5</v>
      </c>
      <c r="R67" s="10" t="s">
        <v>6</v>
      </c>
      <c r="S67" s="8" t="s">
        <v>33</v>
      </c>
      <c r="T67" s="9" t="s">
        <v>35</v>
      </c>
      <c r="U67" s="14"/>
      <c r="V67" s="11" t="s">
        <v>4</v>
      </c>
      <c r="W67" s="12" t="s">
        <v>5</v>
      </c>
      <c r="X67" s="11" t="s">
        <v>4</v>
      </c>
      <c r="Y67" s="12" t="s">
        <v>5</v>
      </c>
      <c r="Z67" s="11" t="s">
        <v>4</v>
      </c>
      <c r="AA67" s="12" t="s">
        <v>5</v>
      </c>
      <c r="AB67" s="10" t="s">
        <v>6</v>
      </c>
      <c r="AC67" s="8" t="s">
        <v>33</v>
      </c>
      <c r="AD67" s="9" t="s">
        <v>35</v>
      </c>
      <c r="AE67" s="14"/>
      <c r="AF67" s="11" t="s">
        <v>4</v>
      </c>
      <c r="AG67" s="12" t="s">
        <v>5</v>
      </c>
      <c r="AH67" s="11" t="s">
        <v>4</v>
      </c>
      <c r="AI67" s="12" t="s">
        <v>5</v>
      </c>
      <c r="AJ67" s="11" t="s">
        <v>4</v>
      </c>
      <c r="AK67" s="12" t="s">
        <v>5</v>
      </c>
      <c r="AL67" s="10" t="s">
        <v>6</v>
      </c>
      <c r="AM67" s="8" t="s">
        <v>33</v>
      </c>
      <c r="AN67" s="9" t="s">
        <v>35</v>
      </c>
      <c r="AO67" s="14"/>
      <c r="AP67" s="11" t="s">
        <v>4</v>
      </c>
      <c r="AQ67" s="12" t="s">
        <v>5</v>
      </c>
      <c r="AR67" s="11" t="s">
        <v>4</v>
      </c>
      <c r="AS67" s="12" t="s">
        <v>5</v>
      </c>
      <c r="AT67" s="11" t="s">
        <v>4</v>
      </c>
      <c r="AU67" s="12" t="s">
        <v>5</v>
      </c>
      <c r="AV67" s="10" t="s">
        <v>6</v>
      </c>
      <c r="AW67" s="8" t="s">
        <v>33</v>
      </c>
      <c r="AX67" s="9" t="s">
        <v>35</v>
      </c>
      <c r="AY67" s="14"/>
      <c r="AZ67" s="14"/>
      <c r="BA67" s="14"/>
      <c r="BB67" s="14"/>
      <c r="BC67" s="14"/>
      <c r="BD67" s="14"/>
      <c r="BE67" s="14"/>
      <c r="BF67" s="14"/>
      <c r="BG67" s="15"/>
      <c r="BH67" s="32" t="s">
        <v>33</v>
      </c>
      <c r="BI67" s="35" t="s">
        <v>35</v>
      </c>
      <c r="BJ67" s="15"/>
    </row>
    <row r="68" spans="1:62" x14ac:dyDescent="0.2">
      <c r="A68" s="3" t="s">
        <v>63</v>
      </c>
      <c r="B68" s="17">
        <v>0</v>
      </c>
      <c r="C68" s="17">
        <v>30.07</v>
      </c>
      <c r="D68" s="17">
        <v>0</v>
      </c>
      <c r="E68" s="17">
        <v>29.97</v>
      </c>
      <c r="F68" s="17">
        <v>0</v>
      </c>
      <c r="G68" s="18">
        <v>0</v>
      </c>
      <c r="H68" s="16">
        <f>(((B68+(C68/60))+(D68+(E68/60)))/2)+(F68+(G68/60))</f>
        <v>0.5003333333333333</v>
      </c>
      <c r="I68" s="4">
        <f>H$83/H68*100</f>
        <v>98.81745502998001</v>
      </c>
      <c r="J68" s="5">
        <f t="shared" ref="J68:J82" si="39">RANK(I68,I$68:I$82)</f>
        <v>2</v>
      </c>
      <c r="K68" s="14"/>
      <c r="L68" s="17">
        <v>1</v>
      </c>
      <c r="M68" s="17">
        <v>30.19</v>
      </c>
      <c r="N68" s="17">
        <v>1</v>
      </c>
      <c r="O68" s="17">
        <v>30</v>
      </c>
      <c r="P68" s="17">
        <v>0</v>
      </c>
      <c r="Q68" s="18">
        <v>0</v>
      </c>
      <c r="R68" s="16">
        <f>(((L68+(M68/60))+(N68+(O68/60)))/2)+(P68+(Q68/60))</f>
        <v>1.5015833333333333</v>
      </c>
      <c r="S68" s="4">
        <f>R$83/R68*100</f>
        <v>76.85776125201177</v>
      </c>
      <c r="T68" s="5">
        <f t="shared" ref="T68:T82" si="40">RANK(S68,S$68:S$82)</f>
        <v>7</v>
      </c>
      <c r="U68" s="14"/>
      <c r="V68" s="17">
        <v>1</v>
      </c>
      <c r="W68" s="17">
        <v>39.590000000000003</v>
      </c>
      <c r="X68" s="17">
        <v>1</v>
      </c>
      <c r="Y68" s="17">
        <v>39.29</v>
      </c>
      <c r="Z68" s="17">
        <v>0</v>
      </c>
      <c r="AA68" s="18">
        <v>0</v>
      </c>
      <c r="AB68" s="16">
        <f>(((V68+(W68/60))+(X68+(Y68/60)))/2)+(Z68+(AA68/60))</f>
        <v>1.6573333333333333</v>
      </c>
      <c r="AC68" s="4">
        <f>AB$83/AB68*100</f>
        <v>77.70012067578439</v>
      </c>
      <c r="AD68" s="5">
        <f t="shared" ref="AD68:AD82" si="41">RANK(AC68,AC$68:AC$82)</f>
        <v>2</v>
      </c>
      <c r="AE68" s="14"/>
      <c r="AF68" s="17">
        <v>4</v>
      </c>
      <c r="AG68" s="17">
        <v>48.22</v>
      </c>
      <c r="AH68" s="17">
        <v>4</v>
      </c>
      <c r="AI68" s="17">
        <v>48.19</v>
      </c>
      <c r="AJ68" s="17">
        <v>0</v>
      </c>
      <c r="AK68" s="18">
        <v>10</v>
      </c>
      <c r="AL68" s="16">
        <f>(((AF68+(AG68/60))+(AH68+(AI68/60)))/2)+(AJ68+(AK68/60))</f>
        <v>4.9700833333333341</v>
      </c>
      <c r="AM68" s="4">
        <f>AL$83/AL68*100</f>
        <v>85.622306802367476</v>
      </c>
      <c r="AN68" s="5">
        <f t="shared" ref="AN68:AN82" si="42">RANK(AM68,AM$68:AM$82)</f>
        <v>4</v>
      </c>
      <c r="AO68" s="14"/>
      <c r="AP68" s="17">
        <v>1</v>
      </c>
      <c r="AQ68" s="17">
        <v>52.84</v>
      </c>
      <c r="AR68" s="17">
        <v>1</v>
      </c>
      <c r="AS68" s="17">
        <v>53.56</v>
      </c>
      <c r="AT68" s="17">
        <v>0</v>
      </c>
      <c r="AU68" s="18">
        <v>0</v>
      </c>
      <c r="AV68" s="16">
        <f>(((AP68+(AQ68/60))+(AR68+(AS68/60)))/2)+(AT68+(AU68/60))</f>
        <v>1.8866666666666667</v>
      </c>
      <c r="AW68" s="4">
        <f t="shared" ref="AW68:AW82" si="43">AV$83/AV68*100</f>
        <v>100</v>
      </c>
      <c r="AX68" s="5">
        <f t="shared" ref="AX68:AX82" si="44">RANK(AW68,AW$68:AW$82)</f>
        <v>1</v>
      </c>
      <c r="AY68" s="14"/>
      <c r="AZ68" s="14"/>
      <c r="BA68" s="14"/>
      <c r="BB68" s="14"/>
      <c r="BC68" s="14"/>
      <c r="BD68" s="14"/>
      <c r="BE68" s="14"/>
      <c r="BF68" s="14"/>
      <c r="BG68" s="15"/>
      <c r="BH68" s="33">
        <f>I68+S68+AC68+AM68+AW68</f>
        <v>438.9976437601436</v>
      </c>
      <c r="BI68" s="36">
        <f t="shared" ref="BI68:BI82" si="45">RANK(BH68,BH$68:BH$82)</f>
        <v>2</v>
      </c>
      <c r="BJ68" s="15"/>
    </row>
    <row r="69" spans="1:62" x14ac:dyDescent="0.2">
      <c r="A69" s="3" t="s">
        <v>29</v>
      </c>
      <c r="B69" s="2">
        <v>0</v>
      </c>
      <c r="C69" s="2">
        <v>37.56</v>
      </c>
      <c r="D69" s="2">
        <v>0</v>
      </c>
      <c r="E69" s="2">
        <v>38.25</v>
      </c>
      <c r="F69" s="2">
        <v>0</v>
      </c>
      <c r="G69" s="19">
        <v>0</v>
      </c>
      <c r="H69" s="16">
        <f t="shared" ref="H69:H82" si="46">(((B69+(C69/60))+(D69+(E69/60)))/2)+(F69+(G69/60))</f>
        <v>0.63175000000000003</v>
      </c>
      <c r="I69" s="4">
        <f t="shared" ref="I69:I82" si="47">H$83/H69*100</f>
        <v>78.261443081387668</v>
      </c>
      <c r="J69" s="5">
        <f t="shared" si="39"/>
        <v>6</v>
      </c>
      <c r="K69" s="14"/>
      <c r="L69" s="2">
        <v>1</v>
      </c>
      <c r="M69" s="2">
        <v>21.87</v>
      </c>
      <c r="N69" s="2">
        <v>1</v>
      </c>
      <c r="O69" s="2">
        <v>21.94</v>
      </c>
      <c r="P69" s="2">
        <v>0</v>
      </c>
      <c r="Q69" s="19">
        <v>0</v>
      </c>
      <c r="R69" s="16">
        <f t="shared" ref="R69:R82" si="48">(((L69+(M69/60))+(N69+(O69/60)))/2)+(P69+(Q69/60))</f>
        <v>1.3650833333333334</v>
      </c>
      <c r="S69" s="4">
        <f t="shared" ref="S69:S82" si="49">R$83/R69*100</f>
        <v>84.543068188755271</v>
      </c>
      <c r="T69" s="5">
        <f t="shared" si="40"/>
        <v>5</v>
      </c>
      <c r="U69" s="14"/>
      <c r="V69" s="2">
        <v>1</v>
      </c>
      <c r="W69" s="2">
        <v>48.97</v>
      </c>
      <c r="X69" s="2">
        <v>1</v>
      </c>
      <c r="Y69" s="2">
        <v>48.81</v>
      </c>
      <c r="Z69" s="2">
        <v>0</v>
      </c>
      <c r="AA69" s="19">
        <v>0</v>
      </c>
      <c r="AB69" s="16">
        <f t="shared" ref="AB69:AB82" si="50">(((V69+(W69/60))+(X69+(Y69/60)))/2)+(Z69+(AA69/60))</f>
        <v>1.8148333333333333</v>
      </c>
      <c r="AC69" s="4">
        <f t="shared" ref="AC69:AC82" si="51">AB$83/AB69*100</f>
        <v>70.956929010928462</v>
      </c>
      <c r="AD69" s="5">
        <f t="shared" si="41"/>
        <v>4</v>
      </c>
      <c r="AE69" s="14"/>
      <c r="AF69" s="2">
        <v>4</v>
      </c>
      <c r="AG69" s="2">
        <v>37.619999999999997</v>
      </c>
      <c r="AH69" s="2">
        <v>4</v>
      </c>
      <c r="AI69" s="2">
        <v>37.380000000000003</v>
      </c>
      <c r="AJ69" s="2">
        <v>0</v>
      </c>
      <c r="AK69" s="19">
        <v>0</v>
      </c>
      <c r="AL69" s="16">
        <f t="shared" ref="AL69:AL82" si="52">(((AF69+(AG69/60))+(AH69+(AI69/60)))/2)+(AJ69+(AK69/60))</f>
        <v>4.625</v>
      </c>
      <c r="AM69" s="4">
        <f t="shared" ref="AM69:AM82" si="53">AL$83/AL69*100</f>
        <v>92.01081081081081</v>
      </c>
      <c r="AN69" s="5">
        <f t="shared" si="42"/>
        <v>2</v>
      </c>
      <c r="AO69" s="14"/>
      <c r="AP69" s="2">
        <v>1</v>
      </c>
      <c r="AQ69" s="2">
        <v>55.66</v>
      </c>
      <c r="AR69" s="2">
        <v>1</v>
      </c>
      <c r="AS69" s="2">
        <v>54.53</v>
      </c>
      <c r="AT69" s="2">
        <v>0</v>
      </c>
      <c r="AU69" s="19">
        <v>0</v>
      </c>
      <c r="AV69" s="16">
        <f t="shared" ref="AV69:AV82" si="54">(((AP69+(AQ69/60))+(AR69+(AS69/60)))/2)+(AT69+(AU69/60))</f>
        <v>1.91825</v>
      </c>
      <c r="AW69" s="4">
        <f t="shared" si="43"/>
        <v>98.353534037099791</v>
      </c>
      <c r="AX69" s="5">
        <f t="shared" si="44"/>
        <v>2</v>
      </c>
      <c r="AY69" s="14"/>
      <c r="AZ69" s="14"/>
      <c r="BA69" s="14"/>
      <c r="BB69" s="14"/>
      <c r="BC69" s="14"/>
      <c r="BD69" s="14"/>
      <c r="BE69" s="14"/>
      <c r="BF69" s="14"/>
      <c r="BG69" s="15"/>
      <c r="BH69" s="33">
        <f t="shared" ref="BH69:BH82" si="55">I69+S69+AC69+AM69+AW69</f>
        <v>424.12578512898199</v>
      </c>
      <c r="BI69" s="36">
        <f t="shared" si="45"/>
        <v>4</v>
      </c>
      <c r="BJ69" s="15"/>
    </row>
    <row r="70" spans="1:62" x14ac:dyDescent="0.2">
      <c r="A70" s="3" t="s">
        <v>30</v>
      </c>
      <c r="B70" s="2">
        <v>0</v>
      </c>
      <c r="C70" s="2">
        <v>57.72</v>
      </c>
      <c r="D70" s="2">
        <v>0</v>
      </c>
      <c r="E70" s="2">
        <v>57.82</v>
      </c>
      <c r="F70" s="2">
        <v>0</v>
      </c>
      <c r="G70" s="19">
        <v>0</v>
      </c>
      <c r="H70" s="16">
        <f t="shared" si="46"/>
        <v>0.96283333333333332</v>
      </c>
      <c r="I70" s="4">
        <f t="shared" si="47"/>
        <v>51.350181755236278</v>
      </c>
      <c r="J70" s="5">
        <f t="shared" si="39"/>
        <v>11</v>
      </c>
      <c r="K70" s="14"/>
      <c r="L70" s="2">
        <v>1</v>
      </c>
      <c r="M70" s="2">
        <v>48.94</v>
      </c>
      <c r="N70" s="2">
        <v>1</v>
      </c>
      <c r="O70" s="2">
        <v>48.72</v>
      </c>
      <c r="P70" s="2">
        <v>0</v>
      </c>
      <c r="Q70" s="19">
        <v>0</v>
      </c>
      <c r="R70" s="16">
        <f t="shared" si="48"/>
        <v>1.8138333333333332</v>
      </c>
      <c r="S70" s="4">
        <f t="shared" si="49"/>
        <v>63.62675732794267</v>
      </c>
      <c r="T70" s="5">
        <f t="shared" si="40"/>
        <v>11</v>
      </c>
      <c r="U70" s="14"/>
      <c r="V70" s="2">
        <v>2</v>
      </c>
      <c r="W70" s="2">
        <v>10.75</v>
      </c>
      <c r="X70" s="2">
        <v>2</v>
      </c>
      <c r="Y70" s="2">
        <v>10.54</v>
      </c>
      <c r="Z70" s="2">
        <v>0</v>
      </c>
      <c r="AA70" s="19">
        <v>0</v>
      </c>
      <c r="AB70" s="16">
        <f t="shared" si="50"/>
        <v>2.1774166666666668</v>
      </c>
      <c r="AC70" s="4">
        <f t="shared" si="51"/>
        <v>59.141184124918666</v>
      </c>
      <c r="AD70" s="5">
        <f t="shared" si="41"/>
        <v>8</v>
      </c>
      <c r="AE70" s="14"/>
      <c r="AF70" s="2">
        <v>5</v>
      </c>
      <c r="AG70" s="2">
        <v>11.53</v>
      </c>
      <c r="AH70" s="2">
        <v>5</v>
      </c>
      <c r="AI70" s="2">
        <v>11.84</v>
      </c>
      <c r="AJ70" s="2">
        <v>0</v>
      </c>
      <c r="AK70" s="19">
        <v>0</v>
      </c>
      <c r="AL70" s="16">
        <f t="shared" si="52"/>
        <v>5.19475</v>
      </c>
      <c r="AM70" s="4">
        <f t="shared" si="53"/>
        <v>81.919245391982287</v>
      </c>
      <c r="AN70" s="5">
        <f t="shared" si="42"/>
        <v>7</v>
      </c>
      <c r="AO70" s="14"/>
      <c r="AP70" s="2">
        <v>2</v>
      </c>
      <c r="AQ70" s="2">
        <v>13.62</v>
      </c>
      <c r="AR70" s="2">
        <v>2</v>
      </c>
      <c r="AS70" s="2">
        <v>14.5</v>
      </c>
      <c r="AT70" s="2">
        <v>0</v>
      </c>
      <c r="AU70" s="19">
        <v>0</v>
      </c>
      <c r="AV70" s="16">
        <f t="shared" si="54"/>
        <v>2.2343333333333333</v>
      </c>
      <c r="AW70" s="4">
        <f t="shared" si="43"/>
        <v>84.439803073250786</v>
      </c>
      <c r="AX70" s="5">
        <f t="shared" si="44"/>
        <v>8</v>
      </c>
      <c r="AY70" s="14"/>
      <c r="AZ70" s="14"/>
      <c r="BA70" s="14"/>
      <c r="BB70" s="14"/>
      <c r="BC70" s="14"/>
      <c r="BD70" s="14"/>
      <c r="BE70" s="14"/>
      <c r="BF70" s="14"/>
      <c r="BG70" s="15"/>
      <c r="BH70" s="33">
        <f t="shared" si="55"/>
        <v>340.4771716733307</v>
      </c>
      <c r="BI70" s="36">
        <f t="shared" si="45"/>
        <v>9</v>
      </c>
      <c r="BJ70" s="15"/>
    </row>
    <row r="71" spans="1:62" x14ac:dyDescent="0.2">
      <c r="A71" s="3" t="s">
        <v>11</v>
      </c>
      <c r="B71" s="2">
        <v>1</v>
      </c>
      <c r="C71" s="2">
        <v>0.81</v>
      </c>
      <c r="D71" s="2">
        <v>1</v>
      </c>
      <c r="E71" s="2">
        <v>0.9</v>
      </c>
      <c r="F71" s="2">
        <v>0</v>
      </c>
      <c r="G71" s="19">
        <v>0</v>
      </c>
      <c r="H71" s="16">
        <f t="shared" si="46"/>
        <v>1.0142500000000001</v>
      </c>
      <c r="I71" s="4">
        <f t="shared" si="47"/>
        <v>48.747021608742088</v>
      </c>
      <c r="J71" s="5">
        <f t="shared" si="39"/>
        <v>13</v>
      </c>
      <c r="K71" s="14"/>
      <c r="L71" s="2">
        <v>2</v>
      </c>
      <c r="M71" s="2">
        <v>26.84</v>
      </c>
      <c r="N71" s="2">
        <v>2</v>
      </c>
      <c r="O71" s="2">
        <v>27.67</v>
      </c>
      <c r="P71" s="2">
        <v>0</v>
      </c>
      <c r="Q71" s="19">
        <v>0</v>
      </c>
      <c r="R71" s="16">
        <f t="shared" si="48"/>
        <v>2.45425</v>
      </c>
      <c r="S71" s="4">
        <f t="shared" si="49"/>
        <v>47.023870157210283</v>
      </c>
      <c r="T71" s="5">
        <f t="shared" si="40"/>
        <v>15</v>
      </c>
      <c r="U71" s="14"/>
      <c r="V71" s="2">
        <v>3</v>
      </c>
      <c r="W71" s="2">
        <v>27.35</v>
      </c>
      <c r="X71" s="2">
        <v>3</v>
      </c>
      <c r="Y71" s="2">
        <v>24.5</v>
      </c>
      <c r="Z71" s="2">
        <v>0</v>
      </c>
      <c r="AA71" s="19">
        <v>0</v>
      </c>
      <c r="AB71" s="16">
        <f t="shared" si="50"/>
        <v>3.4320833333333334</v>
      </c>
      <c r="AC71" s="4">
        <f t="shared" si="51"/>
        <v>37.520942090566948</v>
      </c>
      <c r="AD71" s="5">
        <f t="shared" si="41"/>
        <v>15</v>
      </c>
      <c r="AE71" s="14"/>
      <c r="AF71" s="2">
        <v>10</v>
      </c>
      <c r="AG71" s="2">
        <v>0</v>
      </c>
      <c r="AH71" s="2">
        <v>10</v>
      </c>
      <c r="AI71" s="2">
        <v>0</v>
      </c>
      <c r="AJ71" s="2">
        <v>0</v>
      </c>
      <c r="AK71" s="19">
        <v>0</v>
      </c>
      <c r="AL71" s="16">
        <f t="shared" ref="AL71:AL81" si="56">(((AF71+(AG71/60))+(AH71+(AI71/60)))/2)+(AJ71+(AK71/60))</f>
        <v>10</v>
      </c>
      <c r="AM71" s="4">
        <v>0</v>
      </c>
      <c r="AN71" s="5">
        <f t="shared" si="42"/>
        <v>15</v>
      </c>
      <c r="AO71" s="14"/>
      <c r="AP71" s="2">
        <v>3</v>
      </c>
      <c r="AQ71" s="2">
        <v>25.41</v>
      </c>
      <c r="AR71" s="2">
        <v>3</v>
      </c>
      <c r="AS71" s="2">
        <v>25.09</v>
      </c>
      <c r="AT71" s="2">
        <v>0</v>
      </c>
      <c r="AU71" s="19">
        <v>0</v>
      </c>
      <c r="AV71" s="16">
        <f t="shared" si="54"/>
        <v>3.4208333333333334</v>
      </c>
      <c r="AW71" s="4">
        <f t="shared" si="43"/>
        <v>55.152253349573691</v>
      </c>
      <c r="AX71" s="5">
        <f t="shared" si="44"/>
        <v>13</v>
      </c>
      <c r="AY71" s="14"/>
      <c r="AZ71" s="14"/>
      <c r="BA71" s="14"/>
      <c r="BB71" s="14"/>
      <c r="BC71" s="14"/>
      <c r="BD71" s="14"/>
      <c r="BE71" s="14"/>
      <c r="BF71" s="14"/>
      <c r="BG71" s="15"/>
      <c r="BH71" s="33">
        <f t="shared" si="55"/>
        <v>188.444087206093</v>
      </c>
      <c r="BI71" s="36">
        <f t="shared" si="45"/>
        <v>15</v>
      </c>
      <c r="BJ71" s="15"/>
    </row>
    <row r="72" spans="1:62" x14ac:dyDescent="0.2">
      <c r="A72" s="3" t="s">
        <v>24</v>
      </c>
      <c r="B72" s="2">
        <v>0</v>
      </c>
      <c r="C72" s="2">
        <v>44.56</v>
      </c>
      <c r="D72" s="20">
        <v>0</v>
      </c>
      <c r="E72" s="2">
        <v>44.78</v>
      </c>
      <c r="F72" s="2">
        <v>0</v>
      </c>
      <c r="G72" s="19">
        <v>0</v>
      </c>
      <c r="H72" s="16">
        <f t="shared" si="46"/>
        <v>0.74450000000000005</v>
      </c>
      <c r="I72" s="4">
        <f t="shared" si="47"/>
        <v>66.409223192299081</v>
      </c>
      <c r="J72" s="5">
        <f t="shared" si="39"/>
        <v>8</v>
      </c>
      <c r="K72" s="14"/>
      <c r="L72" s="2">
        <v>1</v>
      </c>
      <c r="M72" s="2">
        <v>36.9</v>
      </c>
      <c r="N72" s="20">
        <v>1</v>
      </c>
      <c r="O72" s="2">
        <v>36.9</v>
      </c>
      <c r="P72" s="2">
        <v>0</v>
      </c>
      <c r="Q72" s="19">
        <v>0</v>
      </c>
      <c r="R72" s="16">
        <f t="shared" si="48"/>
        <v>1.615</v>
      </c>
      <c r="S72" s="4">
        <f t="shared" si="49"/>
        <v>71.460268317853462</v>
      </c>
      <c r="T72" s="5">
        <f t="shared" si="40"/>
        <v>8</v>
      </c>
      <c r="U72" s="14"/>
      <c r="V72" s="2">
        <v>2</v>
      </c>
      <c r="W72" s="2">
        <v>7.65</v>
      </c>
      <c r="X72" s="20">
        <v>2</v>
      </c>
      <c r="Y72" s="2">
        <v>7.84</v>
      </c>
      <c r="Z72" s="2">
        <v>0</v>
      </c>
      <c r="AA72" s="19">
        <v>0</v>
      </c>
      <c r="AB72" s="16">
        <f t="shared" si="50"/>
        <v>2.129083333333333</v>
      </c>
      <c r="AC72" s="4">
        <f t="shared" si="51"/>
        <v>60.483776273043965</v>
      </c>
      <c r="AD72" s="5">
        <f t="shared" si="41"/>
        <v>6</v>
      </c>
      <c r="AE72" s="14"/>
      <c r="AF72" s="2">
        <v>5</v>
      </c>
      <c r="AG72" s="2">
        <v>17.28</v>
      </c>
      <c r="AH72" s="20">
        <v>5</v>
      </c>
      <c r="AI72" s="2">
        <v>17.38</v>
      </c>
      <c r="AJ72" s="2">
        <v>0</v>
      </c>
      <c r="AK72" s="19">
        <v>0</v>
      </c>
      <c r="AL72" s="16">
        <f t="shared" si="56"/>
        <v>5.2888333333333328</v>
      </c>
      <c r="AM72" s="4">
        <f t="shared" si="53"/>
        <v>80.461979642643314</v>
      </c>
      <c r="AN72" s="5">
        <f t="shared" si="42"/>
        <v>8</v>
      </c>
      <c r="AO72" s="14"/>
      <c r="AP72" s="2">
        <v>1</v>
      </c>
      <c r="AQ72" s="2">
        <v>55.62</v>
      </c>
      <c r="AR72" s="20">
        <v>1</v>
      </c>
      <c r="AS72" s="2">
        <v>55.29</v>
      </c>
      <c r="AT72" s="2">
        <v>0</v>
      </c>
      <c r="AU72" s="19">
        <v>0</v>
      </c>
      <c r="AV72" s="16">
        <f t="shared" si="54"/>
        <v>1.92425</v>
      </c>
      <c r="AW72" s="4">
        <f t="shared" si="43"/>
        <v>98.046858083235904</v>
      </c>
      <c r="AX72" s="5">
        <f t="shared" si="44"/>
        <v>3</v>
      </c>
      <c r="AY72" s="14"/>
      <c r="AZ72" s="14"/>
      <c r="BA72" s="14"/>
      <c r="BB72" s="14"/>
      <c r="BC72" s="14"/>
      <c r="BD72" s="14"/>
      <c r="BE72" s="14"/>
      <c r="BF72" s="14"/>
      <c r="BG72" s="15"/>
      <c r="BH72" s="33">
        <f t="shared" si="55"/>
        <v>376.86210550907577</v>
      </c>
      <c r="BI72" s="36">
        <f t="shared" si="45"/>
        <v>7</v>
      </c>
      <c r="BJ72" s="15"/>
    </row>
    <row r="73" spans="1:62" x14ac:dyDescent="0.2">
      <c r="A73" s="3" t="s">
        <v>20</v>
      </c>
      <c r="B73" s="2">
        <v>0</v>
      </c>
      <c r="C73" s="2">
        <v>31.34</v>
      </c>
      <c r="D73" s="2">
        <v>0</v>
      </c>
      <c r="E73" s="2">
        <v>31.56</v>
      </c>
      <c r="F73" s="2">
        <v>0</v>
      </c>
      <c r="G73" s="19">
        <v>0</v>
      </c>
      <c r="H73" s="16">
        <f t="shared" si="46"/>
        <v>0.52416666666666667</v>
      </c>
      <c r="I73" s="4">
        <f t="shared" si="47"/>
        <v>94.324324324324323</v>
      </c>
      <c r="J73" s="5">
        <f t="shared" si="39"/>
        <v>5</v>
      </c>
      <c r="K73" s="14"/>
      <c r="L73" s="2">
        <v>1</v>
      </c>
      <c r="M73" s="2">
        <v>18.59</v>
      </c>
      <c r="N73" s="2">
        <v>1</v>
      </c>
      <c r="O73" s="2">
        <v>18.62</v>
      </c>
      <c r="P73" s="2">
        <v>0</v>
      </c>
      <c r="Q73" s="19">
        <v>0</v>
      </c>
      <c r="R73" s="16">
        <f t="shared" si="48"/>
        <v>1.3100833333333335</v>
      </c>
      <c r="S73" s="4">
        <f t="shared" si="49"/>
        <v>88.09236053686152</v>
      </c>
      <c r="T73" s="5">
        <f t="shared" si="40"/>
        <v>3</v>
      </c>
      <c r="U73" s="14"/>
      <c r="V73" s="2">
        <v>1</v>
      </c>
      <c r="W73" s="2">
        <v>50</v>
      </c>
      <c r="X73" s="2">
        <v>1</v>
      </c>
      <c r="Y73" s="2">
        <v>50.03</v>
      </c>
      <c r="Z73" s="2">
        <v>0</v>
      </c>
      <c r="AA73" s="19">
        <v>0</v>
      </c>
      <c r="AB73" s="16">
        <f t="shared" si="50"/>
        <v>1.8335833333333333</v>
      </c>
      <c r="AC73" s="4">
        <f t="shared" si="51"/>
        <v>70.231332091078485</v>
      </c>
      <c r="AD73" s="5">
        <f t="shared" si="41"/>
        <v>5</v>
      </c>
      <c r="AE73" s="14"/>
      <c r="AF73" s="2">
        <v>5</v>
      </c>
      <c r="AG73" s="2">
        <v>22.81</v>
      </c>
      <c r="AH73" s="2">
        <v>5</v>
      </c>
      <c r="AI73" s="2">
        <v>22.69</v>
      </c>
      <c r="AJ73" s="2">
        <v>0</v>
      </c>
      <c r="AK73" s="19">
        <v>0</v>
      </c>
      <c r="AL73" s="16">
        <f t="shared" si="56"/>
        <v>5.3791666666666664</v>
      </c>
      <c r="AM73" s="4">
        <f t="shared" si="53"/>
        <v>79.110766847405117</v>
      </c>
      <c r="AN73" s="5">
        <f t="shared" si="42"/>
        <v>9</v>
      </c>
      <c r="AO73" s="14"/>
      <c r="AP73" s="2">
        <v>1</v>
      </c>
      <c r="AQ73" s="2">
        <v>59.06</v>
      </c>
      <c r="AR73" s="2">
        <v>1</v>
      </c>
      <c r="AS73" s="2">
        <v>59.04</v>
      </c>
      <c r="AT73" s="2">
        <v>0</v>
      </c>
      <c r="AU73" s="19">
        <v>0</v>
      </c>
      <c r="AV73" s="16">
        <f t="shared" si="54"/>
        <v>1.9841666666666666</v>
      </c>
      <c r="AW73" s="4">
        <f t="shared" si="43"/>
        <v>95.086098278034441</v>
      </c>
      <c r="AX73" s="5">
        <f t="shared" si="44"/>
        <v>5</v>
      </c>
      <c r="AY73" s="14"/>
      <c r="AZ73" s="14"/>
      <c r="BA73" s="14"/>
      <c r="BB73" s="14"/>
      <c r="BC73" s="14"/>
      <c r="BD73" s="14"/>
      <c r="BE73" s="14"/>
      <c r="BF73" s="14"/>
      <c r="BG73" s="15"/>
      <c r="BH73" s="33">
        <f t="shared" si="55"/>
        <v>426.84488207770391</v>
      </c>
      <c r="BI73" s="36">
        <f t="shared" si="45"/>
        <v>3</v>
      </c>
      <c r="BJ73" s="15"/>
    </row>
    <row r="74" spans="1:62" x14ac:dyDescent="0.2">
      <c r="A74" s="3" t="s">
        <v>12</v>
      </c>
      <c r="B74" s="2">
        <v>1</v>
      </c>
      <c r="C74" s="2">
        <v>10.130000000000001</v>
      </c>
      <c r="D74" s="2">
        <v>1</v>
      </c>
      <c r="E74" s="2">
        <v>9.93</v>
      </c>
      <c r="F74" s="2">
        <v>0</v>
      </c>
      <c r="G74" s="19">
        <v>0</v>
      </c>
      <c r="H74" s="16">
        <f t="shared" si="46"/>
        <v>1.1671666666666667</v>
      </c>
      <c r="I74" s="4">
        <f t="shared" si="47"/>
        <v>42.360416964158212</v>
      </c>
      <c r="J74" s="5">
        <f t="shared" si="39"/>
        <v>14</v>
      </c>
      <c r="K74" s="14"/>
      <c r="L74" s="2">
        <v>2</v>
      </c>
      <c r="M74" s="2">
        <v>4</v>
      </c>
      <c r="N74" s="2">
        <v>2</v>
      </c>
      <c r="O74" s="2">
        <v>3.91</v>
      </c>
      <c r="P74" s="2">
        <v>0</v>
      </c>
      <c r="Q74" s="19">
        <v>0</v>
      </c>
      <c r="R74" s="16">
        <f t="shared" si="48"/>
        <v>2.0659166666666668</v>
      </c>
      <c r="S74" s="4">
        <f t="shared" si="49"/>
        <v>55.863014803759427</v>
      </c>
      <c r="T74" s="5">
        <f t="shared" si="40"/>
        <v>12</v>
      </c>
      <c r="U74" s="14"/>
      <c r="V74" s="2">
        <v>2</v>
      </c>
      <c r="W74" s="2">
        <v>49.19</v>
      </c>
      <c r="X74" s="2">
        <v>2</v>
      </c>
      <c r="Y74" s="2">
        <v>49.15</v>
      </c>
      <c r="Z74" s="2">
        <v>0</v>
      </c>
      <c r="AA74" s="19">
        <v>0</v>
      </c>
      <c r="AB74" s="16">
        <f t="shared" si="50"/>
        <v>2.8195000000000001</v>
      </c>
      <c r="AC74" s="4">
        <f t="shared" si="51"/>
        <v>45.67299166518886</v>
      </c>
      <c r="AD74" s="5">
        <f t="shared" si="41"/>
        <v>14</v>
      </c>
      <c r="AE74" s="14"/>
      <c r="AF74" s="2">
        <v>5</v>
      </c>
      <c r="AG74" s="2">
        <v>23.72</v>
      </c>
      <c r="AH74" s="2">
        <v>5</v>
      </c>
      <c r="AI74" s="2">
        <v>22.54</v>
      </c>
      <c r="AJ74" s="2">
        <v>0</v>
      </c>
      <c r="AK74" s="19">
        <v>0</v>
      </c>
      <c r="AL74" s="16">
        <f t="shared" si="56"/>
        <v>5.3855000000000004</v>
      </c>
      <c r="AM74" s="4">
        <f t="shared" si="53"/>
        <v>79.017732801039813</v>
      </c>
      <c r="AN74" s="5">
        <f t="shared" si="42"/>
        <v>10</v>
      </c>
      <c r="AO74" s="14"/>
      <c r="AP74" s="2">
        <v>6</v>
      </c>
      <c r="AQ74" s="2">
        <v>17.53</v>
      </c>
      <c r="AR74" s="2">
        <v>6</v>
      </c>
      <c r="AS74" s="2">
        <v>11.78</v>
      </c>
      <c r="AT74" s="2">
        <v>0</v>
      </c>
      <c r="AU74" s="19">
        <v>0</v>
      </c>
      <c r="AV74" s="16">
        <f t="shared" si="54"/>
        <v>6.2442500000000001</v>
      </c>
      <c r="AW74" s="4">
        <f t="shared" si="43"/>
        <v>30.21446397352231</v>
      </c>
      <c r="AX74" s="5">
        <f t="shared" si="44"/>
        <v>15</v>
      </c>
      <c r="AY74" s="14"/>
      <c r="AZ74" s="14"/>
      <c r="BA74" s="14"/>
      <c r="BB74" s="14"/>
      <c r="BC74" s="14"/>
      <c r="BD74" s="14"/>
      <c r="BE74" s="14"/>
      <c r="BF74" s="14"/>
      <c r="BG74" s="15"/>
      <c r="BH74" s="33">
        <f t="shared" si="55"/>
        <v>253.12862020766863</v>
      </c>
      <c r="BI74" s="36">
        <f t="shared" si="45"/>
        <v>14</v>
      </c>
      <c r="BJ74" s="15"/>
    </row>
    <row r="75" spans="1:62" x14ac:dyDescent="0.2">
      <c r="A75" s="3" t="s">
        <v>19</v>
      </c>
      <c r="B75" s="2">
        <v>0</v>
      </c>
      <c r="C75" s="2">
        <v>41.01</v>
      </c>
      <c r="D75" s="2">
        <v>0</v>
      </c>
      <c r="E75" s="2">
        <v>40.369999999999997</v>
      </c>
      <c r="F75" s="2">
        <v>0</v>
      </c>
      <c r="G75" s="19">
        <v>0</v>
      </c>
      <c r="H75" s="16">
        <f t="shared" si="46"/>
        <v>0.67816666666666658</v>
      </c>
      <c r="I75" s="4">
        <f t="shared" si="47"/>
        <v>72.904890636520037</v>
      </c>
      <c r="J75" s="5">
        <f t="shared" si="39"/>
        <v>7</v>
      </c>
      <c r="K75" s="14"/>
      <c r="L75" s="2">
        <v>2</v>
      </c>
      <c r="M75" s="2">
        <v>8.69</v>
      </c>
      <c r="N75" s="2">
        <v>2</v>
      </c>
      <c r="O75" s="2">
        <v>8.69</v>
      </c>
      <c r="P75" s="2">
        <v>0</v>
      </c>
      <c r="Q75" s="19">
        <v>0</v>
      </c>
      <c r="R75" s="16">
        <f t="shared" si="48"/>
        <v>2.1448333333333331</v>
      </c>
      <c r="S75" s="4">
        <f t="shared" si="49"/>
        <v>53.807599658093096</v>
      </c>
      <c r="T75" s="5">
        <f t="shared" si="40"/>
        <v>13</v>
      </c>
      <c r="U75" s="14"/>
      <c r="V75" s="2">
        <v>2</v>
      </c>
      <c r="W75" s="2">
        <v>10.65</v>
      </c>
      <c r="X75" s="2">
        <v>2</v>
      </c>
      <c r="Y75" s="2">
        <v>10.78</v>
      </c>
      <c r="Z75" s="2">
        <v>0</v>
      </c>
      <c r="AA75" s="19">
        <v>0</v>
      </c>
      <c r="AB75" s="16">
        <f t="shared" si="50"/>
        <v>2.1785833333333335</v>
      </c>
      <c r="AC75" s="4">
        <f t="shared" si="51"/>
        <v>59.109513062770134</v>
      </c>
      <c r="AD75" s="5">
        <f t="shared" si="41"/>
        <v>9</v>
      </c>
      <c r="AE75" s="14"/>
      <c r="AF75" s="2">
        <v>4</v>
      </c>
      <c r="AG75" s="2">
        <v>50.22</v>
      </c>
      <c r="AH75" s="2">
        <v>4</v>
      </c>
      <c r="AI75" s="2">
        <v>50.32</v>
      </c>
      <c r="AJ75" s="2">
        <v>0</v>
      </c>
      <c r="AK75" s="19">
        <v>0</v>
      </c>
      <c r="AL75" s="16">
        <f t="shared" si="56"/>
        <v>4.8378333333333332</v>
      </c>
      <c r="AM75" s="4">
        <f t="shared" si="53"/>
        <v>87.962931064181618</v>
      </c>
      <c r="AN75" s="5">
        <f t="shared" si="42"/>
        <v>3</v>
      </c>
      <c r="AO75" s="14"/>
      <c r="AP75" s="2">
        <v>2</v>
      </c>
      <c r="AQ75" s="2">
        <v>48.5</v>
      </c>
      <c r="AR75" s="2">
        <v>2</v>
      </c>
      <c r="AS75" s="2">
        <v>47.29</v>
      </c>
      <c r="AT75" s="2">
        <v>0</v>
      </c>
      <c r="AU75" s="19">
        <v>0</v>
      </c>
      <c r="AV75" s="16">
        <f t="shared" si="54"/>
        <v>2.7982500000000003</v>
      </c>
      <c r="AW75" s="4">
        <f t="shared" si="43"/>
        <v>67.423091813335716</v>
      </c>
      <c r="AX75" s="5">
        <f t="shared" si="44"/>
        <v>12</v>
      </c>
      <c r="AY75" s="14"/>
      <c r="AZ75" s="14"/>
      <c r="BA75" s="14"/>
      <c r="BB75" s="14"/>
      <c r="BC75" s="14"/>
      <c r="BD75" s="14"/>
      <c r="BE75" s="14"/>
      <c r="BF75" s="14"/>
      <c r="BG75" s="15"/>
      <c r="BH75" s="33">
        <f t="shared" si="55"/>
        <v>341.20802623490061</v>
      </c>
      <c r="BI75" s="36">
        <f t="shared" si="45"/>
        <v>8</v>
      </c>
      <c r="BJ75" s="15"/>
    </row>
    <row r="76" spans="1:62" x14ac:dyDescent="0.2">
      <c r="A76" s="3" t="s">
        <v>27</v>
      </c>
      <c r="B76" s="2">
        <v>0</v>
      </c>
      <c r="C76" s="2">
        <v>29.69</v>
      </c>
      <c r="D76" s="20">
        <v>0</v>
      </c>
      <c r="E76" s="2">
        <v>29.64</v>
      </c>
      <c r="F76" s="2">
        <v>0</v>
      </c>
      <c r="G76" s="19">
        <v>0</v>
      </c>
      <c r="H76" s="16">
        <f t="shared" si="46"/>
        <v>0.49441666666666667</v>
      </c>
      <c r="I76" s="4">
        <f t="shared" si="47"/>
        <v>100</v>
      </c>
      <c r="J76" s="5">
        <f t="shared" si="39"/>
        <v>1</v>
      </c>
      <c r="K76" s="14"/>
      <c r="L76" s="2">
        <v>1</v>
      </c>
      <c r="M76" s="2">
        <v>12.34</v>
      </c>
      <c r="N76" s="20">
        <v>1</v>
      </c>
      <c r="O76" s="2">
        <v>12.34</v>
      </c>
      <c r="P76" s="2">
        <v>0</v>
      </c>
      <c r="Q76" s="19">
        <v>0</v>
      </c>
      <c r="R76" s="16">
        <f t="shared" si="48"/>
        <v>1.2056666666666667</v>
      </c>
      <c r="S76" s="4">
        <f t="shared" si="49"/>
        <v>95.72159247995576</v>
      </c>
      <c r="T76" s="5">
        <f t="shared" si="40"/>
        <v>2</v>
      </c>
      <c r="U76" s="14"/>
      <c r="V76" s="2">
        <v>1</v>
      </c>
      <c r="W76" s="2">
        <v>47.69</v>
      </c>
      <c r="X76" s="20">
        <v>1</v>
      </c>
      <c r="Y76" s="2">
        <v>47.4</v>
      </c>
      <c r="Z76" s="2">
        <v>0</v>
      </c>
      <c r="AA76" s="19">
        <v>0</v>
      </c>
      <c r="AB76" s="16">
        <f t="shared" si="50"/>
        <v>1.7924166666666665</v>
      </c>
      <c r="AC76" s="4">
        <f t="shared" si="51"/>
        <v>71.844344227997581</v>
      </c>
      <c r="AD76" s="5">
        <f t="shared" si="41"/>
        <v>3</v>
      </c>
      <c r="AE76" s="14"/>
      <c r="AF76" s="2">
        <v>4</v>
      </c>
      <c r="AG76" s="2">
        <v>15.34</v>
      </c>
      <c r="AH76" s="20">
        <v>4</v>
      </c>
      <c r="AI76" s="2">
        <v>15.32</v>
      </c>
      <c r="AJ76" s="2">
        <v>0</v>
      </c>
      <c r="AK76" s="19">
        <v>0</v>
      </c>
      <c r="AL76" s="16">
        <f t="shared" si="56"/>
        <v>4.2554999999999996</v>
      </c>
      <c r="AM76" s="4">
        <f t="shared" si="53"/>
        <v>100</v>
      </c>
      <c r="AN76" s="5">
        <f t="shared" si="42"/>
        <v>1</v>
      </c>
      <c r="AO76" s="14"/>
      <c r="AP76" s="2">
        <v>1</v>
      </c>
      <c r="AQ76" s="2">
        <v>57.78</v>
      </c>
      <c r="AR76" s="20">
        <v>1</v>
      </c>
      <c r="AS76" s="2">
        <v>57.06</v>
      </c>
      <c r="AT76" s="2">
        <v>0</v>
      </c>
      <c r="AU76" s="19">
        <v>0</v>
      </c>
      <c r="AV76" s="16">
        <f t="shared" si="54"/>
        <v>1.9570000000000001</v>
      </c>
      <c r="AW76" s="4">
        <f t="shared" si="43"/>
        <v>96.406063702946682</v>
      </c>
      <c r="AX76" s="5">
        <f t="shared" si="44"/>
        <v>4</v>
      </c>
      <c r="AY76" s="14"/>
      <c r="AZ76" s="14"/>
      <c r="BA76" s="14"/>
      <c r="BB76" s="14"/>
      <c r="BC76" s="14"/>
      <c r="BD76" s="14"/>
      <c r="BE76" s="14"/>
      <c r="BF76" s="14"/>
      <c r="BG76" s="15"/>
      <c r="BH76" s="33">
        <f t="shared" si="55"/>
        <v>463.97200041090002</v>
      </c>
      <c r="BI76" s="36">
        <f t="shared" si="45"/>
        <v>1</v>
      </c>
      <c r="BJ76" s="15"/>
    </row>
    <row r="77" spans="1:62" x14ac:dyDescent="0.2">
      <c r="A77" s="3" t="s">
        <v>28</v>
      </c>
      <c r="B77" s="2">
        <v>0</v>
      </c>
      <c r="C77" s="2">
        <v>31.31</v>
      </c>
      <c r="D77" s="2">
        <v>0</v>
      </c>
      <c r="E77" s="2">
        <v>31.31</v>
      </c>
      <c r="F77" s="2">
        <v>0</v>
      </c>
      <c r="G77" s="19">
        <v>0</v>
      </c>
      <c r="H77" s="16">
        <f t="shared" si="46"/>
        <v>0.52183333333333326</v>
      </c>
      <c r="I77" s="4">
        <f t="shared" si="47"/>
        <v>94.746087511977024</v>
      </c>
      <c r="J77" s="5">
        <f t="shared" si="39"/>
        <v>4</v>
      </c>
      <c r="K77" s="14"/>
      <c r="L77" s="2">
        <v>1</v>
      </c>
      <c r="M77" s="2">
        <v>9.25</v>
      </c>
      <c r="N77" s="2">
        <v>1</v>
      </c>
      <c r="O77" s="2">
        <v>9.24</v>
      </c>
      <c r="P77" s="2">
        <v>0</v>
      </c>
      <c r="Q77" s="19">
        <v>0</v>
      </c>
      <c r="R77" s="16">
        <f t="shared" si="48"/>
        <v>1.1540833333333333</v>
      </c>
      <c r="S77" s="4">
        <f t="shared" si="49"/>
        <v>100</v>
      </c>
      <c r="T77" s="5">
        <f t="shared" si="40"/>
        <v>1</v>
      </c>
      <c r="U77" s="14"/>
      <c r="V77" s="2">
        <v>1</v>
      </c>
      <c r="W77" s="2">
        <v>17.190000000000001</v>
      </c>
      <c r="X77" s="2">
        <v>1</v>
      </c>
      <c r="Y77" s="2">
        <v>17.34</v>
      </c>
      <c r="Z77" s="2">
        <v>0</v>
      </c>
      <c r="AA77" s="19">
        <v>0</v>
      </c>
      <c r="AB77" s="16">
        <f t="shared" si="50"/>
        <v>1.28775</v>
      </c>
      <c r="AC77" s="4">
        <f t="shared" si="51"/>
        <v>100</v>
      </c>
      <c r="AD77" s="5">
        <f t="shared" si="41"/>
        <v>1</v>
      </c>
      <c r="AE77" s="14"/>
      <c r="AF77" s="2">
        <v>7</v>
      </c>
      <c r="AG77" s="2">
        <v>57.26</v>
      </c>
      <c r="AH77" s="2">
        <v>7</v>
      </c>
      <c r="AI77" s="2">
        <v>57.12</v>
      </c>
      <c r="AJ77" s="2">
        <v>0</v>
      </c>
      <c r="AK77" s="19">
        <v>0</v>
      </c>
      <c r="AL77" s="16">
        <f t="shared" si="56"/>
        <v>7.9531666666666663</v>
      </c>
      <c r="AM77" s="4">
        <f t="shared" si="53"/>
        <v>53.50698883044489</v>
      </c>
      <c r="AN77" s="5">
        <f t="shared" si="42"/>
        <v>14</v>
      </c>
      <c r="AO77" s="14"/>
      <c r="AP77" s="2">
        <v>2</v>
      </c>
      <c r="AQ77" s="2">
        <v>34.75</v>
      </c>
      <c r="AR77" s="2">
        <v>2</v>
      </c>
      <c r="AS77" s="2">
        <v>34.32</v>
      </c>
      <c r="AT77" s="2">
        <v>0</v>
      </c>
      <c r="AU77" s="19">
        <v>0</v>
      </c>
      <c r="AV77" s="16">
        <f t="shared" si="54"/>
        <v>2.5755833333333333</v>
      </c>
      <c r="AW77" s="4">
        <f t="shared" si="43"/>
        <v>73.25201410683664</v>
      </c>
      <c r="AX77" s="5">
        <f t="shared" si="44"/>
        <v>11</v>
      </c>
      <c r="AY77" s="14"/>
      <c r="AZ77" s="14"/>
      <c r="BA77" s="14"/>
      <c r="BB77" s="14"/>
      <c r="BC77" s="14"/>
      <c r="BD77" s="14"/>
      <c r="BE77" s="14"/>
      <c r="BF77" s="14"/>
      <c r="BG77" s="15"/>
      <c r="BH77" s="33">
        <f t="shared" si="55"/>
        <v>421.50509044925855</v>
      </c>
      <c r="BI77" s="36">
        <f t="shared" si="45"/>
        <v>5</v>
      </c>
      <c r="BJ77" s="15"/>
    </row>
    <row r="78" spans="1:62" x14ac:dyDescent="0.2">
      <c r="A78" s="3" t="s">
        <v>21</v>
      </c>
      <c r="B78" s="2">
        <v>0</v>
      </c>
      <c r="C78" s="2">
        <v>59.81</v>
      </c>
      <c r="D78" s="2">
        <v>1</v>
      </c>
      <c r="E78" s="2">
        <v>0.41</v>
      </c>
      <c r="F78" s="2">
        <v>0</v>
      </c>
      <c r="G78" s="19">
        <v>0</v>
      </c>
      <c r="H78" s="16">
        <f t="shared" si="46"/>
        <v>1.0018333333333334</v>
      </c>
      <c r="I78" s="4">
        <f t="shared" si="47"/>
        <v>49.351189485942434</v>
      </c>
      <c r="J78" s="5">
        <f t="shared" si="39"/>
        <v>12</v>
      </c>
      <c r="K78" s="14"/>
      <c r="L78" s="2">
        <v>1</v>
      </c>
      <c r="M78" s="2">
        <v>48.39</v>
      </c>
      <c r="N78" s="2">
        <v>1</v>
      </c>
      <c r="O78" s="2">
        <v>47.78</v>
      </c>
      <c r="P78" s="2">
        <v>0</v>
      </c>
      <c r="Q78" s="19">
        <v>0</v>
      </c>
      <c r="R78" s="16">
        <f t="shared" si="48"/>
        <v>1.8014166666666667</v>
      </c>
      <c r="S78" s="4">
        <f t="shared" si="49"/>
        <v>64.065318961928114</v>
      </c>
      <c r="T78" s="5">
        <f t="shared" si="40"/>
        <v>9</v>
      </c>
      <c r="U78" s="14"/>
      <c r="V78" s="2">
        <v>2</v>
      </c>
      <c r="W78" s="2">
        <v>8.16</v>
      </c>
      <c r="X78" s="2">
        <v>2</v>
      </c>
      <c r="Y78" s="2">
        <v>8.15</v>
      </c>
      <c r="Z78" s="2">
        <v>0</v>
      </c>
      <c r="AA78" s="19">
        <v>0</v>
      </c>
      <c r="AB78" s="16">
        <f t="shared" si="50"/>
        <v>2.1359166666666667</v>
      </c>
      <c r="AC78" s="4">
        <f t="shared" si="51"/>
        <v>60.290273496937296</v>
      </c>
      <c r="AD78" s="5">
        <f t="shared" si="41"/>
        <v>7</v>
      </c>
      <c r="AE78" s="14"/>
      <c r="AF78" s="2">
        <v>6</v>
      </c>
      <c r="AG78" s="2">
        <v>28.41</v>
      </c>
      <c r="AH78" s="2">
        <v>6</v>
      </c>
      <c r="AI78" s="2">
        <v>28.34</v>
      </c>
      <c r="AJ78" s="2">
        <v>0</v>
      </c>
      <c r="AK78" s="19">
        <v>0</v>
      </c>
      <c r="AL78" s="16">
        <f t="shared" si="56"/>
        <v>6.4729166666666664</v>
      </c>
      <c r="AM78" s="4">
        <f t="shared" si="53"/>
        <v>65.743160605085279</v>
      </c>
      <c r="AN78" s="5">
        <f t="shared" si="42"/>
        <v>12</v>
      </c>
      <c r="AO78" s="14"/>
      <c r="AP78" s="2">
        <v>2</v>
      </c>
      <c r="AQ78" s="2">
        <v>14.13</v>
      </c>
      <c r="AR78" s="2">
        <v>2</v>
      </c>
      <c r="AS78" s="2">
        <v>14</v>
      </c>
      <c r="AT78" s="2">
        <v>0</v>
      </c>
      <c r="AU78" s="19">
        <v>0</v>
      </c>
      <c r="AV78" s="16">
        <f t="shared" si="54"/>
        <v>2.2344166666666667</v>
      </c>
      <c r="AW78" s="4">
        <f t="shared" si="43"/>
        <v>84.436653861932641</v>
      </c>
      <c r="AX78" s="5">
        <f t="shared" si="44"/>
        <v>9</v>
      </c>
      <c r="AY78" s="14"/>
      <c r="AZ78" s="14"/>
      <c r="BA78" s="14"/>
      <c r="BB78" s="14"/>
      <c r="BC78" s="14"/>
      <c r="BD78" s="14"/>
      <c r="BE78" s="14"/>
      <c r="BF78" s="14"/>
      <c r="BG78" s="15"/>
      <c r="BH78" s="33">
        <f t="shared" si="55"/>
        <v>323.88659641182574</v>
      </c>
      <c r="BI78" s="36">
        <f t="shared" si="45"/>
        <v>12</v>
      </c>
      <c r="BJ78" s="15"/>
    </row>
    <row r="79" spans="1:62" x14ac:dyDescent="0.2">
      <c r="A79" s="3" t="s">
        <v>23</v>
      </c>
      <c r="B79" s="2">
        <v>0</v>
      </c>
      <c r="C79" s="2">
        <v>54.41</v>
      </c>
      <c r="D79" s="2">
        <v>0</v>
      </c>
      <c r="E79" s="2">
        <v>54.28</v>
      </c>
      <c r="F79" s="2">
        <v>0</v>
      </c>
      <c r="G79" s="19">
        <v>0</v>
      </c>
      <c r="H79" s="16">
        <f t="shared" si="46"/>
        <v>0.90575000000000006</v>
      </c>
      <c r="I79" s="4">
        <f t="shared" si="47"/>
        <v>54.586438494801726</v>
      </c>
      <c r="J79" s="5">
        <f t="shared" si="39"/>
        <v>10</v>
      </c>
      <c r="K79" s="14"/>
      <c r="L79" s="2">
        <v>1</v>
      </c>
      <c r="M79" s="2">
        <v>27.31</v>
      </c>
      <c r="N79" s="2">
        <v>1</v>
      </c>
      <c r="O79" s="2">
        <v>27.26</v>
      </c>
      <c r="P79" s="2">
        <v>0</v>
      </c>
      <c r="Q79" s="19">
        <v>0</v>
      </c>
      <c r="R79" s="16">
        <f t="shared" si="48"/>
        <v>1.4547500000000002</v>
      </c>
      <c r="S79" s="4">
        <f t="shared" si="49"/>
        <v>79.332073093887828</v>
      </c>
      <c r="T79" s="5">
        <f t="shared" si="40"/>
        <v>6</v>
      </c>
      <c r="U79" s="14"/>
      <c r="V79" s="2">
        <v>2</v>
      </c>
      <c r="W79" s="2">
        <v>29.31</v>
      </c>
      <c r="X79" s="2">
        <v>2</v>
      </c>
      <c r="Y79" s="2">
        <v>29.28</v>
      </c>
      <c r="Z79" s="2">
        <v>0</v>
      </c>
      <c r="AA79" s="19">
        <v>0</v>
      </c>
      <c r="AB79" s="16">
        <f t="shared" si="50"/>
        <v>2.4882499999999999</v>
      </c>
      <c r="AC79" s="4">
        <f t="shared" si="51"/>
        <v>51.75324022907666</v>
      </c>
      <c r="AD79" s="5">
        <f t="shared" si="41"/>
        <v>12</v>
      </c>
      <c r="AE79" s="14"/>
      <c r="AF79" s="2">
        <v>5</v>
      </c>
      <c r="AG79" s="2">
        <v>39.03</v>
      </c>
      <c r="AH79" s="2">
        <v>5</v>
      </c>
      <c r="AI79" s="2">
        <v>40.090000000000003</v>
      </c>
      <c r="AJ79" s="2">
        <v>0</v>
      </c>
      <c r="AK79" s="19">
        <v>0</v>
      </c>
      <c r="AL79" s="16">
        <f t="shared" si="56"/>
        <v>5.6593333333333335</v>
      </c>
      <c r="AM79" s="4">
        <f t="shared" si="53"/>
        <v>75.194369183649428</v>
      </c>
      <c r="AN79" s="5">
        <f t="shared" si="42"/>
        <v>11</v>
      </c>
      <c r="AO79" s="14"/>
      <c r="AP79" s="2">
        <v>2</v>
      </c>
      <c r="AQ79" s="2">
        <v>28.44</v>
      </c>
      <c r="AR79" s="2">
        <v>2</v>
      </c>
      <c r="AS79" s="2">
        <v>29.07</v>
      </c>
      <c r="AT79" s="2">
        <v>0</v>
      </c>
      <c r="AU79" s="19">
        <v>0</v>
      </c>
      <c r="AV79" s="16">
        <f t="shared" si="54"/>
        <v>2.4792500000000004</v>
      </c>
      <c r="AW79" s="4">
        <f t="shared" si="43"/>
        <v>76.098282410675267</v>
      </c>
      <c r="AX79" s="5">
        <f t="shared" si="44"/>
        <v>10</v>
      </c>
      <c r="AY79" s="14"/>
      <c r="AZ79" s="14"/>
      <c r="BA79" s="14"/>
      <c r="BB79" s="14"/>
      <c r="BC79" s="14"/>
      <c r="BD79" s="14"/>
      <c r="BE79" s="14"/>
      <c r="BF79" s="14"/>
      <c r="BG79" s="15"/>
      <c r="BH79" s="33">
        <f t="shared" si="55"/>
        <v>336.96440341209092</v>
      </c>
      <c r="BI79" s="36">
        <f t="shared" si="45"/>
        <v>10</v>
      </c>
      <c r="BJ79" s="15"/>
    </row>
    <row r="80" spans="1:62" x14ac:dyDescent="0.2">
      <c r="A80" s="3" t="s">
        <v>25</v>
      </c>
      <c r="B80" s="2">
        <v>0</v>
      </c>
      <c r="C80" s="2">
        <v>30.97</v>
      </c>
      <c r="D80" s="20">
        <v>0</v>
      </c>
      <c r="E80" s="2">
        <v>31.13</v>
      </c>
      <c r="F80" s="2">
        <v>0</v>
      </c>
      <c r="G80" s="19">
        <v>0</v>
      </c>
      <c r="H80" s="16">
        <f t="shared" si="46"/>
        <v>0.51750000000000007</v>
      </c>
      <c r="I80" s="4">
        <f t="shared" si="47"/>
        <v>95.539452495974217</v>
      </c>
      <c r="J80" s="5">
        <f t="shared" si="39"/>
        <v>3</v>
      </c>
      <c r="K80" s="14"/>
      <c r="L80" s="2">
        <v>1</v>
      </c>
      <c r="M80" s="2">
        <v>20.03</v>
      </c>
      <c r="N80" s="20">
        <v>1</v>
      </c>
      <c r="O80" s="2">
        <v>19.850000000000001</v>
      </c>
      <c r="P80" s="2">
        <v>0</v>
      </c>
      <c r="Q80" s="19">
        <v>0</v>
      </c>
      <c r="R80" s="16">
        <f t="shared" si="48"/>
        <v>1.3323333333333334</v>
      </c>
      <c r="S80" s="4">
        <f t="shared" si="49"/>
        <v>86.621215911933945</v>
      </c>
      <c r="T80" s="5">
        <f t="shared" si="40"/>
        <v>4</v>
      </c>
      <c r="U80" s="14"/>
      <c r="V80" s="2">
        <v>2</v>
      </c>
      <c r="W80" s="2">
        <v>11.22</v>
      </c>
      <c r="X80" s="20">
        <v>2</v>
      </c>
      <c r="Y80" s="2">
        <v>11</v>
      </c>
      <c r="Z80" s="2">
        <v>0</v>
      </c>
      <c r="AA80" s="19">
        <v>0</v>
      </c>
      <c r="AB80" s="16">
        <f t="shared" si="50"/>
        <v>2.1851666666666665</v>
      </c>
      <c r="AC80" s="4">
        <f t="shared" si="51"/>
        <v>58.931431622301886</v>
      </c>
      <c r="AD80" s="5">
        <f t="shared" si="41"/>
        <v>10</v>
      </c>
      <c r="AE80" s="14"/>
      <c r="AF80" s="2">
        <v>5</v>
      </c>
      <c r="AG80" s="2">
        <v>6.03</v>
      </c>
      <c r="AH80" s="20">
        <v>5</v>
      </c>
      <c r="AI80" s="2">
        <v>6.28</v>
      </c>
      <c r="AJ80" s="2">
        <v>0</v>
      </c>
      <c r="AK80" s="19">
        <v>0</v>
      </c>
      <c r="AL80" s="16">
        <f t="shared" si="56"/>
        <v>5.1025833333333335</v>
      </c>
      <c r="AM80" s="4">
        <f t="shared" si="53"/>
        <v>83.398931913573179</v>
      </c>
      <c r="AN80" s="5">
        <f t="shared" si="42"/>
        <v>5</v>
      </c>
      <c r="AO80" s="14"/>
      <c r="AP80" s="2">
        <v>2</v>
      </c>
      <c r="AQ80" s="2">
        <v>4.47</v>
      </c>
      <c r="AR80" s="20">
        <v>2</v>
      </c>
      <c r="AS80" s="2">
        <v>3.78</v>
      </c>
      <c r="AT80" s="2">
        <v>0</v>
      </c>
      <c r="AU80" s="19">
        <v>0</v>
      </c>
      <c r="AV80" s="16">
        <f t="shared" si="54"/>
        <v>2.0687500000000001</v>
      </c>
      <c r="AW80" s="4">
        <f t="shared" si="43"/>
        <v>91.198388721047337</v>
      </c>
      <c r="AX80" s="5">
        <f t="shared" si="44"/>
        <v>6</v>
      </c>
      <c r="AY80" s="14"/>
      <c r="AZ80" s="14"/>
      <c r="BA80" s="14"/>
      <c r="BB80" s="14"/>
      <c r="BC80" s="14"/>
      <c r="BD80" s="14"/>
      <c r="BE80" s="14"/>
      <c r="BF80" s="14"/>
      <c r="BG80" s="15"/>
      <c r="BH80" s="33">
        <f t="shared" si="55"/>
        <v>415.68942066483055</v>
      </c>
      <c r="BI80" s="36">
        <f t="shared" si="45"/>
        <v>6</v>
      </c>
      <c r="BJ80" s="15"/>
    </row>
    <row r="81" spans="1:62" x14ac:dyDescent="0.2">
      <c r="A81" s="3" t="s">
        <v>26</v>
      </c>
      <c r="B81" s="2">
        <v>0</v>
      </c>
      <c r="C81" s="2">
        <v>48.03</v>
      </c>
      <c r="D81" s="2">
        <v>0</v>
      </c>
      <c r="E81" s="2">
        <v>48</v>
      </c>
      <c r="F81" s="2">
        <v>0</v>
      </c>
      <c r="G81" s="19">
        <v>0</v>
      </c>
      <c r="H81" s="16">
        <f t="shared" si="46"/>
        <v>0.80025000000000002</v>
      </c>
      <c r="I81" s="4">
        <f t="shared" si="47"/>
        <v>61.782776215765914</v>
      </c>
      <c r="J81" s="5">
        <f t="shared" si="39"/>
        <v>9</v>
      </c>
      <c r="K81" s="14"/>
      <c r="L81" s="2">
        <v>1</v>
      </c>
      <c r="M81" s="2">
        <v>48.09</v>
      </c>
      <c r="N81" s="2">
        <v>1</v>
      </c>
      <c r="O81" s="2">
        <v>48.12</v>
      </c>
      <c r="P81" s="2">
        <v>0</v>
      </c>
      <c r="Q81" s="19">
        <v>0</v>
      </c>
      <c r="R81" s="16">
        <f t="shared" si="48"/>
        <v>1.8017500000000002</v>
      </c>
      <c r="S81" s="4">
        <f t="shared" si="49"/>
        <v>64.053466537162933</v>
      </c>
      <c r="T81" s="5">
        <f t="shared" si="40"/>
        <v>10</v>
      </c>
      <c r="U81" s="14"/>
      <c r="V81" s="2">
        <v>2</v>
      </c>
      <c r="W81" s="2">
        <v>36.46</v>
      </c>
      <c r="X81" s="2">
        <v>2</v>
      </c>
      <c r="Y81" s="2">
        <v>36.880000000000003</v>
      </c>
      <c r="Z81" s="2">
        <v>0</v>
      </c>
      <c r="AA81" s="19">
        <v>0</v>
      </c>
      <c r="AB81" s="16">
        <f t="shared" si="50"/>
        <v>2.6111666666666666</v>
      </c>
      <c r="AC81" s="4">
        <f t="shared" si="51"/>
        <v>49.317035807748773</v>
      </c>
      <c r="AD81" s="5">
        <f t="shared" si="41"/>
        <v>13</v>
      </c>
      <c r="AE81" s="14"/>
      <c r="AF81" s="2">
        <v>6</v>
      </c>
      <c r="AG81" s="2">
        <v>9.84</v>
      </c>
      <c r="AH81" s="2">
        <v>6</v>
      </c>
      <c r="AI81" s="2">
        <v>10.119999999999999</v>
      </c>
      <c r="AJ81" s="2">
        <v>0</v>
      </c>
      <c r="AK81" s="19">
        <v>30</v>
      </c>
      <c r="AL81" s="16">
        <f t="shared" si="56"/>
        <v>6.6663333333333332</v>
      </c>
      <c r="AM81" s="4">
        <f t="shared" si="53"/>
        <v>63.835691784589223</v>
      </c>
      <c r="AN81" s="5">
        <f t="shared" si="42"/>
        <v>13</v>
      </c>
      <c r="AO81" s="14"/>
      <c r="AP81" s="2">
        <v>2</v>
      </c>
      <c r="AQ81" s="2">
        <v>12.32</v>
      </c>
      <c r="AR81" s="2">
        <v>2</v>
      </c>
      <c r="AS81" s="2">
        <v>12</v>
      </c>
      <c r="AT81" s="2">
        <v>0</v>
      </c>
      <c r="AU81" s="19">
        <v>0</v>
      </c>
      <c r="AV81" s="16">
        <f t="shared" si="54"/>
        <v>2.2026666666666666</v>
      </c>
      <c r="AW81" s="4">
        <f t="shared" si="43"/>
        <v>85.653753026634391</v>
      </c>
      <c r="AX81" s="5">
        <f t="shared" si="44"/>
        <v>7</v>
      </c>
      <c r="AY81" s="14"/>
      <c r="AZ81" s="14"/>
      <c r="BA81" s="14"/>
      <c r="BB81" s="14"/>
      <c r="BC81" s="14"/>
      <c r="BD81" s="14"/>
      <c r="BE81" s="14"/>
      <c r="BF81" s="14"/>
      <c r="BG81" s="15"/>
      <c r="BH81" s="33">
        <f t="shared" si="55"/>
        <v>324.64272337190124</v>
      </c>
      <c r="BI81" s="36">
        <f t="shared" si="45"/>
        <v>11</v>
      </c>
      <c r="BJ81" s="15"/>
    </row>
    <row r="82" spans="1:62" x14ac:dyDescent="0.2">
      <c r="A82" s="3" t="s">
        <v>18</v>
      </c>
      <c r="B82" s="2">
        <v>1</v>
      </c>
      <c r="C82" s="2">
        <v>17.690000000000001</v>
      </c>
      <c r="D82" s="2">
        <v>1</v>
      </c>
      <c r="E82" s="2">
        <v>17.57</v>
      </c>
      <c r="F82" s="2">
        <v>0</v>
      </c>
      <c r="G82" s="19">
        <v>0</v>
      </c>
      <c r="H82" s="16">
        <f t="shared" si="46"/>
        <v>1.2938333333333332</v>
      </c>
      <c r="I82" s="4">
        <f t="shared" si="47"/>
        <v>38.213319592940884</v>
      </c>
      <c r="J82" s="5">
        <f t="shared" si="39"/>
        <v>15</v>
      </c>
      <c r="K82" s="14"/>
      <c r="L82" s="2">
        <v>2</v>
      </c>
      <c r="M82" s="2">
        <v>9.3800000000000008</v>
      </c>
      <c r="N82" s="2">
        <v>2</v>
      </c>
      <c r="O82" s="2">
        <v>9.5299999999999994</v>
      </c>
      <c r="P82" s="2">
        <v>0</v>
      </c>
      <c r="Q82" s="19">
        <v>0</v>
      </c>
      <c r="R82" s="16">
        <f t="shared" si="48"/>
        <v>2.1575833333333332</v>
      </c>
      <c r="S82" s="4">
        <f t="shared" si="49"/>
        <v>53.489629601019658</v>
      </c>
      <c r="T82" s="5">
        <f t="shared" si="40"/>
        <v>14</v>
      </c>
      <c r="U82" s="14"/>
      <c r="V82" s="2">
        <v>2</v>
      </c>
      <c r="W82" s="2">
        <v>19.75</v>
      </c>
      <c r="X82" s="2">
        <v>2</v>
      </c>
      <c r="Y82" s="2">
        <v>19.96</v>
      </c>
      <c r="Z82" s="2">
        <v>0</v>
      </c>
      <c r="AA82" s="19">
        <v>0</v>
      </c>
      <c r="AB82" s="16">
        <f t="shared" si="50"/>
        <v>2.3309166666666665</v>
      </c>
      <c r="AC82" s="4">
        <f t="shared" si="51"/>
        <v>55.246505309070102</v>
      </c>
      <c r="AD82" s="5">
        <f t="shared" si="41"/>
        <v>11</v>
      </c>
      <c r="AE82" s="14"/>
      <c r="AF82" s="2">
        <v>5</v>
      </c>
      <c r="AG82" s="2">
        <v>9.5</v>
      </c>
      <c r="AH82" s="2">
        <v>5</v>
      </c>
      <c r="AI82" s="2">
        <v>9.31</v>
      </c>
      <c r="AJ82" s="2">
        <v>0</v>
      </c>
      <c r="AK82" s="19">
        <v>0</v>
      </c>
      <c r="AL82" s="16">
        <f t="shared" si="52"/>
        <v>5.1567499999999997</v>
      </c>
      <c r="AM82" s="4">
        <f t="shared" si="53"/>
        <v>82.522906869636884</v>
      </c>
      <c r="AN82" s="5">
        <f t="shared" si="42"/>
        <v>6</v>
      </c>
      <c r="AO82" s="14"/>
      <c r="AP82" s="2">
        <v>3</v>
      </c>
      <c r="AQ82" s="2">
        <v>34.06</v>
      </c>
      <c r="AR82" s="2">
        <v>3</v>
      </c>
      <c r="AS82" s="2">
        <v>33.6</v>
      </c>
      <c r="AT82" s="2">
        <v>0</v>
      </c>
      <c r="AU82" s="19">
        <v>0</v>
      </c>
      <c r="AV82" s="16">
        <f t="shared" si="54"/>
        <v>3.5638333333333332</v>
      </c>
      <c r="AW82" s="4">
        <f t="shared" si="43"/>
        <v>52.93925080671562</v>
      </c>
      <c r="AX82" s="5">
        <f t="shared" si="44"/>
        <v>14</v>
      </c>
      <c r="AY82" s="14"/>
      <c r="AZ82" s="14"/>
      <c r="BA82" s="14"/>
      <c r="BB82" s="14"/>
      <c r="BC82" s="14"/>
      <c r="BD82" s="14"/>
      <c r="BE82" s="14"/>
      <c r="BF82" s="14"/>
      <c r="BG82" s="15"/>
      <c r="BH82" s="33">
        <f t="shared" si="55"/>
        <v>282.41161217938316</v>
      </c>
      <c r="BI82" s="36">
        <f t="shared" si="45"/>
        <v>13</v>
      </c>
      <c r="BJ82" s="15"/>
    </row>
    <row r="83" spans="1:62" x14ac:dyDescent="0.2">
      <c r="A83" s="14"/>
      <c r="B83" s="14"/>
      <c r="C83" s="14"/>
      <c r="D83" s="14"/>
      <c r="E83" s="14"/>
      <c r="F83" s="14"/>
      <c r="G83" t="s">
        <v>36</v>
      </c>
      <c r="H83" s="13">
        <f>MIN(H68:H82)</f>
        <v>0.49441666666666667</v>
      </c>
      <c r="I83" s="14"/>
      <c r="J83" s="14"/>
      <c r="K83" s="14"/>
      <c r="L83" s="14"/>
      <c r="M83" s="14"/>
      <c r="N83" s="14"/>
      <c r="O83" s="14"/>
      <c r="P83" s="14"/>
      <c r="Q83" t="s">
        <v>36</v>
      </c>
      <c r="R83" s="13">
        <f>MIN(R68:R82)</f>
        <v>1.1540833333333333</v>
      </c>
      <c r="S83" s="14"/>
      <c r="T83" s="14"/>
      <c r="U83" s="14"/>
      <c r="V83" s="14"/>
      <c r="W83" s="14"/>
      <c r="X83" s="14"/>
      <c r="Y83" s="14"/>
      <c r="Z83" s="14"/>
      <c r="AA83" t="s">
        <v>36</v>
      </c>
      <c r="AB83" s="13">
        <f>MIN(AB68:AB82)</f>
        <v>1.28775</v>
      </c>
      <c r="AC83" s="14"/>
      <c r="AD83" s="14"/>
      <c r="AE83" s="14"/>
      <c r="AF83" s="14"/>
      <c r="AG83" s="14"/>
      <c r="AH83" s="14"/>
      <c r="AI83" s="14"/>
      <c r="AJ83" s="14"/>
      <c r="AK83" t="s">
        <v>36</v>
      </c>
      <c r="AL83" s="13">
        <f>MIN(AL68:AL82)</f>
        <v>4.2554999999999996</v>
      </c>
      <c r="AM83" s="14"/>
      <c r="AN83" s="14"/>
      <c r="AO83" s="14"/>
      <c r="AP83" s="14"/>
      <c r="AQ83" s="14"/>
      <c r="AR83" s="14"/>
      <c r="AS83" s="14"/>
      <c r="AT83" s="14"/>
      <c r="AU83" t="s">
        <v>36</v>
      </c>
      <c r="AV83" s="13">
        <f>MIN(AV68:AV82)</f>
        <v>1.8866666666666667</v>
      </c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5"/>
      <c r="BH83" s="14"/>
      <c r="BI83" s="14"/>
      <c r="BJ83" s="15"/>
    </row>
    <row r="84" spans="1:62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</row>
    <row r="85" spans="1:62" ht="25" thickBot="1" x14ac:dyDescent="0.35">
      <c r="A85" s="30" t="s">
        <v>61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5"/>
      <c r="BH85" s="63" t="s">
        <v>65</v>
      </c>
      <c r="BI85" s="63"/>
      <c r="BJ85" s="15"/>
    </row>
    <row r="86" spans="1:62" ht="16" thickBot="1" x14ac:dyDescent="0.25">
      <c r="A86" s="28"/>
      <c r="B86" s="59" t="s">
        <v>48</v>
      </c>
      <c r="C86" s="60"/>
      <c r="D86" s="60"/>
      <c r="E86" s="60"/>
      <c r="F86" s="60"/>
      <c r="G86" s="60"/>
      <c r="H86" s="60"/>
      <c r="I86" s="60"/>
      <c r="J86" s="61"/>
      <c r="K86" s="14"/>
      <c r="L86" s="59" t="s">
        <v>47</v>
      </c>
      <c r="M86" s="60"/>
      <c r="N86" s="60"/>
      <c r="O86" s="60"/>
      <c r="P86" s="60"/>
      <c r="Q86" s="60"/>
      <c r="R86" s="60"/>
      <c r="S86" s="60"/>
      <c r="T86" s="61"/>
      <c r="U86" s="14"/>
      <c r="V86" s="59" t="s">
        <v>62</v>
      </c>
      <c r="W86" s="60"/>
      <c r="X86" s="60"/>
      <c r="Y86" s="60"/>
      <c r="Z86" s="60"/>
      <c r="AA86" s="60"/>
      <c r="AB86" s="60"/>
      <c r="AC86" s="60"/>
      <c r="AD86" s="61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5"/>
      <c r="BH86" s="14"/>
      <c r="BI86" s="14"/>
      <c r="BJ86" s="15"/>
    </row>
    <row r="87" spans="1:62" x14ac:dyDescent="0.2">
      <c r="A87" s="55" t="s">
        <v>31</v>
      </c>
      <c r="B87" s="57" t="s">
        <v>1</v>
      </c>
      <c r="C87" s="58"/>
      <c r="D87" s="57" t="s">
        <v>2</v>
      </c>
      <c r="E87" s="58"/>
      <c r="F87" s="57" t="s">
        <v>37</v>
      </c>
      <c r="G87" s="58"/>
      <c r="H87" s="1" t="s">
        <v>3</v>
      </c>
      <c r="I87" s="6" t="s">
        <v>34</v>
      </c>
      <c r="J87" s="7" t="s">
        <v>34</v>
      </c>
      <c r="K87" s="14"/>
      <c r="L87" s="57" t="s">
        <v>1</v>
      </c>
      <c r="M87" s="58"/>
      <c r="N87" s="57" t="s">
        <v>2</v>
      </c>
      <c r="O87" s="58"/>
      <c r="P87" s="57" t="s">
        <v>37</v>
      </c>
      <c r="Q87" s="58"/>
      <c r="R87" s="1" t="s">
        <v>3</v>
      </c>
      <c r="S87" s="6" t="s">
        <v>34</v>
      </c>
      <c r="T87" s="7" t="s">
        <v>34</v>
      </c>
      <c r="U87" s="14"/>
      <c r="V87" s="57" t="s">
        <v>1</v>
      </c>
      <c r="W87" s="58"/>
      <c r="X87" s="57" t="s">
        <v>2</v>
      </c>
      <c r="Y87" s="58"/>
      <c r="Z87" s="57" t="s">
        <v>37</v>
      </c>
      <c r="AA87" s="58"/>
      <c r="AB87" s="1" t="s">
        <v>3</v>
      </c>
      <c r="AC87" s="6" t="s">
        <v>34</v>
      </c>
      <c r="AD87" s="7" t="s">
        <v>34</v>
      </c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5"/>
      <c r="BH87" s="31" t="s">
        <v>6</v>
      </c>
      <c r="BI87" s="34" t="s">
        <v>46</v>
      </c>
      <c r="BJ87" s="15"/>
    </row>
    <row r="88" spans="1:62" ht="16" thickBot="1" x14ac:dyDescent="0.25">
      <c r="A88" s="56"/>
      <c r="B88" s="11" t="s">
        <v>4</v>
      </c>
      <c r="C88" s="12" t="s">
        <v>5</v>
      </c>
      <c r="D88" s="11" t="s">
        <v>4</v>
      </c>
      <c r="E88" s="12" t="s">
        <v>5</v>
      </c>
      <c r="F88" s="11" t="s">
        <v>4</v>
      </c>
      <c r="G88" s="12" t="s">
        <v>5</v>
      </c>
      <c r="H88" s="10" t="s">
        <v>6</v>
      </c>
      <c r="I88" s="8" t="s">
        <v>33</v>
      </c>
      <c r="J88" s="9" t="s">
        <v>35</v>
      </c>
      <c r="K88" s="14"/>
      <c r="L88" s="11" t="s">
        <v>4</v>
      </c>
      <c r="M88" s="12" t="s">
        <v>5</v>
      </c>
      <c r="N88" s="11" t="s">
        <v>4</v>
      </c>
      <c r="O88" s="12" t="s">
        <v>5</v>
      </c>
      <c r="P88" s="11" t="s">
        <v>4</v>
      </c>
      <c r="Q88" s="12" t="s">
        <v>5</v>
      </c>
      <c r="R88" s="10" t="s">
        <v>6</v>
      </c>
      <c r="S88" s="8" t="s">
        <v>33</v>
      </c>
      <c r="T88" s="9" t="s">
        <v>35</v>
      </c>
      <c r="U88" s="14"/>
      <c r="V88" s="11" t="s">
        <v>4</v>
      </c>
      <c r="W88" s="12" t="s">
        <v>5</v>
      </c>
      <c r="X88" s="11" t="s">
        <v>4</v>
      </c>
      <c r="Y88" s="12" t="s">
        <v>5</v>
      </c>
      <c r="Z88" s="11" t="s">
        <v>4</v>
      </c>
      <c r="AA88" s="12" t="s">
        <v>5</v>
      </c>
      <c r="AB88" s="10" t="s">
        <v>6</v>
      </c>
      <c r="AC88" s="8" t="s">
        <v>33</v>
      </c>
      <c r="AD88" s="9" t="s">
        <v>35</v>
      </c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5"/>
      <c r="BH88" s="32" t="s">
        <v>33</v>
      </c>
      <c r="BI88" s="35" t="s">
        <v>35</v>
      </c>
      <c r="BJ88" s="15"/>
    </row>
    <row r="89" spans="1:62" x14ac:dyDescent="0.2">
      <c r="A89" s="3" t="s">
        <v>63</v>
      </c>
      <c r="B89" s="17">
        <v>4</v>
      </c>
      <c r="C89" s="17">
        <v>51.63</v>
      </c>
      <c r="D89" s="17">
        <v>4</v>
      </c>
      <c r="E89" s="17">
        <v>51.37</v>
      </c>
      <c r="F89" s="17">
        <v>0</v>
      </c>
      <c r="G89" s="18">
        <v>0</v>
      </c>
      <c r="H89" s="16">
        <f>(((B89+(C89/60))+(D89+(E89/60)))/2)+(F89+(G89/60))</f>
        <v>4.8583333333333334</v>
      </c>
      <c r="I89" s="4">
        <f>H$104/H89*100</f>
        <v>100</v>
      </c>
      <c r="J89" s="5">
        <f t="shared" ref="J89:J103" si="57">RANK(I89,I$89:I$103)</f>
        <v>1</v>
      </c>
      <c r="K89" s="14"/>
      <c r="L89" s="17">
        <v>3</v>
      </c>
      <c r="M89" s="17">
        <v>36.840000000000003</v>
      </c>
      <c r="N89" s="17">
        <v>3</v>
      </c>
      <c r="O89" s="17">
        <v>36.619999999999997</v>
      </c>
      <c r="P89" s="17">
        <v>0</v>
      </c>
      <c r="Q89" s="18">
        <v>0</v>
      </c>
      <c r="R89" s="16">
        <f>(((L89+(M89/60))+(N89+(O89/60)))/2)+(P89+(Q89/60))</f>
        <v>3.6121666666666665</v>
      </c>
      <c r="S89" s="4">
        <f>R$104/R89*100</f>
        <v>83.158768975222642</v>
      </c>
      <c r="T89" s="5">
        <f t="shared" ref="T89:T103" si="58">RANK(S89,S$89:S$103)</f>
        <v>5</v>
      </c>
      <c r="U89" s="14"/>
      <c r="V89" s="17">
        <v>4</v>
      </c>
      <c r="W89" s="17">
        <v>31.28</v>
      </c>
      <c r="X89" s="17">
        <v>4</v>
      </c>
      <c r="Y89" s="17">
        <v>30.78</v>
      </c>
      <c r="Z89" s="17">
        <v>0</v>
      </c>
      <c r="AA89" s="18">
        <v>0</v>
      </c>
      <c r="AB89" s="16">
        <f>(((V89+(W89/60))+(X89+(Y89/60)))/2)+(Z89+(AA89/60))</f>
        <v>4.5171666666666663</v>
      </c>
      <c r="AC89" s="4">
        <f>AB$104/AB89*100</f>
        <v>82.179094565177294</v>
      </c>
      <c r="AD89" s="5">
        <f t="shared" ref="AD89:AD103" si="59">RANK(AC89,AC$89:AC$103)</f>
        <v>8</v>
      </c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5"/>
      <c r="BH89" s="42">
        <f>I89+S89+AC89</f>
        <v>265.33786354039995</v>
      </c>
      <c r="BI89" s="36">
        <f t="shared" ref="BI89:BI103" si="60">RANK(BH89,BH$89:BH$103)</f>
        <v>3</v>
      </c>
      <c r="BJ89" s="15"/>
    </row>
    <row r="90" spans="1:62" x14ac:dyDescent="0.2">
      <c r="A90" s="3" t="s">
        <v>29</v>
      </c>
      <c r="B90" s="2">
        <v>6</v>
      </c>
      <c r="C90" s="2">
        <v>56.82</v>
      </c>
      <c r="D90" s="2">
        <v>6</v>
      </c>
      <c r="E90" s="2">
        <v>56.92</v>
      </c>
      <c r="F90" s="2">
        <v>0</v>
      </c>
      <c r="G90" s="19">
        <v>0</v>
      </c>
      <c r="H90" s="16">
        <f t="shared" ref="H90:H103" si="61">(((B90+(C90/60))+(D90+(E90/60)))/2)+(F90+(G90/60))</f>
        <v>6.9478333333333335</v>
      </c>
      <c r="I90" s="4">
        <f t="shared" ref="I90:I103" si="62">H$104/H90*100</f>
        <v>69.925876172427863</v>
      </c>
      <c r="J90" s="5">
        <f t="shared" si="57"/>
        <v>13</v>
      </c>
      <c r="K90" s="14"/>
      <c r="L90" s="2">
        <v>3</v>
      </c>
      <c r="M90" s="2">
        <v>9.93</v>
      </c>
      <c r="N90" s="2">
        <v>3</v>
      </c>
      <c r="O90" s="2">
        <v>9.25</v>
      </c>
      <c r="P90" s="2">
        <v>0</v>
      </c>
      <c r="Q90" s="19">
        <v>0</v>
      </c>
      <c r="R90" s="16">
        <f t="shared" ref="R90:R103" si="63">(((L90+(M90/60))+(N90+(O90/60)))/2)+(P90+(Q90/60))</f>
        <v>3.1598333333333333</v>
      </c>
      <c r="S90" s="4">
        <f t="shared" ref="S90:S103" si="64">R$104/R90*100</f>
        <v>95.063030750567023</v>
      </c>
      <c r="T90" s="5">
        <f t="shared" si="58"/>
        <v>3</v>
      </c>
      <c r="U90" s="14"/>
      <c r="V90" s="2">
        <v>4</v>
      </c>
      <c r="W90" s="2">
        <v>17.78</v>
      </c>
      <c r="X90" s="2">
        <v>4</v>
      </c>
      <c r="Y90" s="2">
        <v>17.809999999999999</v>
      </c>
      <c r="Z90" s="2">
        <v>0</v>
      </c>
      <c r="AA90" s="19">
        <v>0</v>
      </c>
      <c r="AB90" s="16">
        <f t="shared" ref="AB90:AB103" si="65">(((V90+(W90/60))+(X90+(Y90/60)))/2)+(Z90+(AA90/60))</f>
        <v>4.2965833333333334</v>
      </c>
      <c r="AC90" s="4">
        <f t="shared" ref="AC90:AC103" si="66">AB$104/AB90*100</f>
        <v>86.398107023022163</v>
      </c>
      <c r="AD90" s="5">
        <f t="shared" si="59"/>
        <v>6</v>
      </c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5"/>
      <c r="BH90" s="33">
        <f t="shared" ref="BH90:BH103" si="67">I90+S90+AC90</f>
        <v>251.38701394601705</v>
      </c>
      <c r="BI90" s="36">
        <f t="shared" si="60"/>
        <v>4</v>
      </c>
      <c r="BJ90" s="15"/>
    </row>
    <row r="91" spans="1:62" x14ac:dyDescent="0.2">
      <c r="A91" s="3" t="s">
        <v>30</v>
      </c>
      <c r="B91" s="2">
        <v>7</v>
      </c>
      <c r="C91" s="2">
        <v>31.41</v>
      </c>
      <c r="D91" s="2">
        <v>7</v>
      </c>
      <c r="E91" s="2">
        <v>31.04</v>
      </c>
      <c r="F91" s="2">
        <v>0</v>
      </c>
      <c r="G91" s="19">
        <v>30</v>
      </c>
      <c r="H91" s="16">
        <f t="shared" si="61"/>
        <v>8.0204166666666659</v>
      </c>
      <c r="I91" s="4">
        <f t="shared" si="62"/>
        <v>60.574575302613134</v>
      </c>
      <c r="J91" s="5">
        <f t="shared" si="57"/>
        <v>14</v>
      </c>
      <c r="K91" s="14"/>
      <c r="L91" s="2">
        <v>3</v>
      </c>
      <c r="M91" s="2">
        <v>58.26</v>
      </c>
      <c r="N91" s="2">
        <v>3</v>
      </c>
      <c r="O91" s="2">
        <v>58.96</v>
      </c>
      <c r="P91" s="2">
        <v>0</v>
      </c>
      <c r="Q91" s="19">
        <v>60</v>
      </c>
      <c r="R91" s="16">
        <f t="shared" si="63"/>
        <v>4.9768333333333334</v>
      </c>
      <c r="S91" s="4">
        <f t="shared" si="64"/>
        <v>60.356317604902721</v>
      </c>
      <c r="T91" s="5">
        <f t="shared" si="58"/>
        <v>10</v>
      </c>
      <c r="U91" s="14"/>
      <c r="V91" s="2">
        <v>4</v>
      </c>
      <c r="W91" s="2">
        <v>43.62</v>
      </c>
      <c r="X91" s="2">
        <v>4</v>
      </c>
      <c r="Y91" s="2">
        <v>44.35</v>
      </c>
      <c r="Z91" s="2">
        <v>0</v>
      </c>
      <c r="AA91" s="19">
        <v>0</v>
      </c>
      <c r="AB91" s="16">
        <f t="shared" si="65"/>
        <v>4.7330833333333331</v>
      </c>
      <c r="AC91" s="4">
        <f t="shared" si="66"/>
        <v>78.430198778104483</v>
      </c>
      <c r="AD91" s="5">
        <f t="shared" si="59"/>
        <v>10</v>
      </c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5"/>
      <c r="BH91" s="33">
        <f t="shared" si="67"/>
        <v>199.36109168562035</v>
      </c>
      <c r="BI91" s="36">
        <f t="shared" si="60"/>
        <v>14</v>
      </c>
      <c r="BJ91" s="15"/>
    </row>
    <row r="92" spans="1:62" x14ac:dyDescent="0.2">
      <c r="A92" s="3" t="s">
        <v>11</v>
      </c>
      <c r="B92" s="2">
        <v>6</v>
      </c>
      <c r="C92" s="2">
        <v>44.66</v>
      </c>
      <c r="D92" s="2">
        <v>6</v>
      </c>
      <c r="E92" s="2">
        <v>45.48</v>
      </c>
      <c r="F92" s="2">
        <v>0</v>
      </c>
      <c r="G92" s="19">
        <v>0</v>
      </c>
      <c r="H92" s="16">
        <f t="shared" si="61"/>
        <v>6.7511666666666663</v>
      </c>
      <c r="I92" s="4">
        <f t="shared" si="62"/>
        <v>71.962870614955449</v>
      </c>
      <c r="J92" s="5">
        <f t="shared" si="57"/>
        <v>12</v>
      </c>
      <c r="K92" s="14"/>
      <c r="L92" s="2">
        <v>4</v>
      </c>
      <c r="M92" s="2">
        <v>7.31</v>
      </c>
      <c r="N92" s="2">
        <v>4</v>
      </c>
      <c r="O92" s="2">
        <v>7.06</v>
      </c>
      <c r="P92" s="2">
        <v>0</v>
      </c>
      <c r="Q92" s="19">
        <v>0</v>
      </c>
      <c r="R92" s="16">
        <f t="shared" si="63"/>
        <v>4.1197499999999998</v>
      </c>
      <c r="S92" s="4">
        <f t="shared" si="64"/>
        <v>72.913000384327546</v>
      </c>
      <c r="T92" s="5">
        <f t="shared" si="58"/>
        <v>7</v>
      </c>
      <c r="U92" s="14"/>
      <c r="V92" s="2">
        <v>6</v>
      </c>
      <c r="W92" s="2">
        <v>4.3099999999999996</v>
      </c>
      <c r="X92" s="2">
        <v>6</v>
      </c>
      <c r="Y92" s="2">
        <v>5.37</v>
      </c>
      <c r="Z92" s="2">
        <v>0</v>
      </c>
      <c r="AA92" s="19">
        <v>0</v>
      </c>
      <c r="AB92" s="16">
        <f t="shared" si="65"/>
        <v>6.0806666666666667</v>
      </c>
      <c r="AC92" s="4">
        <f t="shared" si="66"/>
        <v>61.048678872930594</v>
      </c>
      <c r="AD92" s="5">
        <f t="shared" si="59"/>
        <v>15</v>
      </c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5"/>
      <c r="BH92" s="33">
        <f t="shared" si="67"/>
        <v>205.92454987221359</v>
      </c>
      <c r="BI92" s="36">
        <f t="shared" si="60"/>
        <v>13</v>
      </c>
      <c r="BJ92" s="15"/>
    </row>
    <row r="93" spans="1:62" x14ac:dyDescent="0.2">
      <c r="A93" s="3" t="s">
        <v>24</v>
      </c>
      <c r="B93" s="2">
        <v>5</v>
      </c>
      <c r="C93" s="2">
        <v>51.65</v>
      </c>
      <c r="D93" s="20">
        <v>5</v>
      </c>
      <c r="E93" s="2">
        <v>51.59</v>
      </c>
      <c r="F93" s="2">
        <v>0</v>
      </c>
      <c r="G93" s="19">
        <v>0</v>
      </c>
      <c r="H93" s="16">
        <f t="shared" si="61"/>
        <v>5.8603333333333332</v>
      </c>
      <c r="I93" s="4">
        <f t="shared" si="62"/>
        <v>82.901996473465672</v>
      </c>
      <c r="J93" s="5">
        <f t="shared" si="57"/>
        <v>4</v>
      </c>
      <c r="K93" s="14"/>
      <c r="L93" s="2">
        <v>5</v>
      </c>
      <c r="M93" s="2">
        <v>44</v>
      </c>
      <c r="N93" s="20">
        <v>5</v>
      </c>
      <c r="O93" s="2">
        <v>44.79</v>
      </c>
      <c r="P93" s="2">
        <v>0</v>
      </c>
      <c r="Q93" s="19">
        <v>0</v>
      </c>
      <c r="R93" s="16">
        <f t="shared" si="63"/>
        <v>5.7399166666666668</v>
      </c>
      <c r="S93" s="4">
        <f t="shared" si="64"/>
        <v>52.332350934247017</v>
      </c>
      <c r="T93" s="5">
        <f t="shared" si="58"/>
        <v>14</v>
      </c>
      <c r="U93" s="14"/>
      <c r="V93" s="2">
        <v>4</v>
      </c>
      <c r="W93" s="2">
        <v>15.59</v>
      </c>
      <c r="X93" s="20">
        <v>4</v>
      </c>
      <c r="Y93" s="2">
        <v>15.58</v>
      </c>
      <c r="Z93" s="2">
        <v>0</v>
      </c>
      <c r="AA93" s="19">
        <v>0</v>
      </c>
      <c r="AB93" s="16">
        <f t="shared" si="65"/>
        <v>4.2597500000000004</v>
      </c>
      <c r="AC93" s="4">
        <f t="shared" si="66"/>
        <v>87.145176751374294</v>
      </c>
      <c r="AD93" s="5">
        <f t="shared" si="59"/>
        <v>4</v>
      </c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5"/>
      <c r="BH93" s="33">
        <f t="shared" si="67"/>
        <v>222.37952415908697</v>
      </c>
      <c r="BI93" s="36">
        <f t="shared" si="60"/>
        <v>9</v>
      </c>
      <c r="BJ93" s="15"/>
    </row>
    <row r="94" spans="1:62" x14ac:dyDescent="0.2">
      <c r="A94" s="3" t="s">
        <v>20</v>
      </c>
      <c r="B94" s="2">
        <v>5</v>
      </c>
      <c r="C94" s="2">
        <v>16.13</v>
      </c>
      <c r="D94" s="2">
        <v>5</v>
      </c>
      <c r="E94" s="2">
        <v>16</v>
      </c>
      <c r="F94" s="2">
        <v>0</v>
      </c>
      <c r="G94" s="19">
        <v>0</v>
      </c>
      <c r="H94" s="16">
        <f t="shared" si="61"/>
        <v>5.2677499999999995</v>
      </c>
      <c r="I94" s="4">
        <f t="shared" si="62"/>
        <v>92.227864521538308</v>
      </c>
      <c r="J94" s="5">
        <f t="shared" si="57"/>
        <v>2</v>
      </c>
      <c r="K94" s="14"/>
      <c r="L94" s="2">
        <v>3</v>
      </c>
      <c r="M94" s="2">
        <v>5.43</v>
      </c>
      <c r="N94" s="2">
        <v>3</v>
      </c>
      <c r="O94" s="2">
        <v>4.8899999999999997</v>
      </c>
      <c r="P94" s="2">
        <v>0</v>
      </c>
      <c r="Q94" s="19">
        <v>0</v>
      </c>
      <c r="R94" s="16">
        <f t="shared" si="63"/>
        <v>3.0860000000000003</v>
      </c>
      <c r="S94" s="4">
        <f t="shared" si="64"/>
        <v>97.33743789155325</v>
      </c>
      <c r="T94" s="5">
        <f t="shared" si="58"/>
        <v>2</v>
      </c>
      <c r="U94" s="14"/>
      <c r="V94" s="2">
        <v>3</v>
      </c>
      <c r="W94" s="2">
        <v>42.62</v>
      </c>
      <c r="X94" s="2">
        <v>3</v>
      </c>
      <c r="Y94" s="2">
        <v>42.84</v>
      </c>
      <c r="Z94" s="2">
        <v>0</v>
      </c>
      <c r="AA94" s="19">
        <v>0</v>
      </c>
      <c r="AB94" s="16">
        <f t="shared" si="65"/>
        <v>3.7121666666666666</v>
      </c>
      <c r="AC94" s="4">
        <f t="shared" si="66"/>
        <v>100</v>
      </c>
      <c r="AD94" s="5">
        <f t="shared" si="59"/>
        <v>1</v>
      </c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5"/>
      <c r="BH94" s="33">
        <f t="shared" si="67"/>
        <v>289.56530241309156</v>
      </c>
      <c r="BI94" s="36">
        <f t="shared" si="60"/>
        <v>1</v>
      </c>
      <c r="BJ94" s="15"/>
    </row>
    <row r="95" spans="1:62" x14ac:dyDescent="0.2">
      <c r="A95" s="3" t="s">
        <v>12</v>
      </c>
      <c r="B95" s="2">
        <v>8</v>
      </c>
      <c r="C95" s="2">
        <v>36.090000000000003</v>
      </c>
      <c r="D95" s="2">
        <v>8</v>
      </c>
      <c r="E95" s="2">
        <v>36.15</v>
      </c>
      <c r="F95" s="2">
        <v>0</v>
      </c>
      <c r="G95" s="19">
        <v>0</v>
      </c>
      <c r="H95" s="16">
        <f t="shared" si="61"/>
        <v>8.6020000000000003</v>
      </c>
      <c r="I95" s="4">
        <f t="shared" si="62"/>
        <v>56.479113384484222</v>
      </c>
      <c r="J95" s="5">
        <f t="shared" si="57"/>
        <v>15</v>
      </c>
      <c r="K95" s="14"/>
      <c r="L95" s="2">
        <v>4</v>
      </c>
      <c r="M95" s="2">
        <v>19.34</v>
      </c>
      <c r="N95" s="2">
        <v>4</v>
      </c>
      <c r="O95" s="2">
        <v>20.16</v>
      </c>
      <c r="P95" s="2">
        <v>0</v>
      </c>
      <c r="Q95" s="19">
        <v>0</v>
      </c>
      <c r="R95" s="16">
        <f t="shared" si="63"/>
        <v>4.3291666666666666</v>
      </c>
      <c r="S95" s="4">
        <f t="shared" si="64"/>
        <v>69.385948026948995</v>
      </c>
      <c r="T95" s="5">
        <f t="shared" si="58"/>
        <v>9</v>
      </c>
      <c r="U95" s="14"/>
      <c r="V95" s="2">
        <v>5</v>
      </c>
      <c r="W95" s="2">
        <v>31.59</v>
      </c>
      <c r="X95" s="2">
        <v>5</v>
      </c>
      <c r="Y95" s="2">
        <v>31.19</v>
      </c>
      <c r="Z95" s="2">
        <v>0</v>
      </c>
      <c r="AA95" s="19">
        <v>0</v>
      </c>
      <c r="AB95" s="16">
        <f t="shared" si="65"/>
        <v>5.5231666666666666</v>
      </c>
      <c r="AC95" s="4">
        <f t="shared" si="66"/>
        <v>67.21083919249223</v>
      </c>
      <c r="AD95" s="5">
        <f t="shared" si="59"/>
        <v>13</v>
      </c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5"/>
      <c r="BH95" s="33">
        <f t="shared" si="67"/>
        <v>193.07590060392545</v>
      </c>
      <c r="BI95" s="36">
        <f t="shared" si="60"/>
        <v>15</v>
      </c>
      <c r="BJ95" s="15"/>
    </row>
    <row r="96" spans="1:62" x14ac:dyDescent="0.2">
      <c r="A96" s="3" t="s">
        <v>19</v>
      </c>
      <c r="B96" s="2">
        <v>6</v>
      </c>
      <c r="C96" s="2">
        <v>13</v>
      </c>
      <c r="D96" s="2">
        <v>6</v>
      </c>
      <c r="E96" s="2">
        <v>13.02</v>
      </c>
      <c r="F96" s="2">
        <v>0</v>
      </c>
      <c r="G96" s="19">
        <v>0</v>
      </c>
      <c r="H96" s="16">
        <f t="shared" si="61"/>
        <v>6.2168333333333337</v>
      </c>
      <c r="I96" s="4">
        <f t="shared" si="62"/>
        <v>78.148038926570322</v>
      </c>
      <c r="J96" s="5">
        <f t="shared" si="57"/>
        <v>9</v>
      </c>
      <c r="K96" s="14"/>
      <c r="L96" s="2">
        <v>4</v>
      </c>
      <c r="M96" s="2">
        <v>16.75</v>
      </c>
      <c r="N96" s="2">
        <v>4</v>
      </c>
      <c r="O96" s="2">
        <v>17.46</v>
      </c>
      <c r="P96" s="2">
        <v>0</v>
      </c>
      <c r="Q96" s="19">
        <v>0</v>
      </c>
      <c r="R96" s="16">
        <f t="shared" si="63"/>
        <v>4.2850833333333336</v>
      </c>
      <c r="S96" s="4">
        <f t="shared" si="64"/>
        <v>70.099764687578997</v>
      </c>
      <c r="T96" s="5">
        <f t="shared" si="58"/>
        <v>8</v>
      </c>
      <c r="U96" s="14"/>
      <c r="V96" s="2">
        <v>5</v>
      </c>
      <c r="W96" s="2">
        <v>51.41</v>
      </c>
      <c r="X96" s="2">
        <v>5</v>
      </c>
      <c r="Y96" s="2">
        <v>52.84</v>
      </c>
      <c r="Z96" s="2">
        <v>0</v>
      </c>
      <c r="AA96" s="19">
        <v>0</v>
      </c>
      <c r="AB96" s="16">
        <f t="shared" si="65"/>
        <v>5.8687500000000004</v>
      </c>
      <c r="AC96" s="4">
        <f t="shared" si="66"/>
        <v>63.253106141285052</v>
      </c>
      <c r="AD96" s="5">
        <f t="shared" si="59"/>
        <v>14</v>
      </c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5"/>
      <c r="BH96" s="33">
        <f t="shared" si="67"/>
        <v>211.50090975543438</v>
      </c>
      <c r="BI96" s="36">
        <f t="shared" si="60"/>
        <v>12</v>
      </c>
      <c r="BJ96" s="15"/>
    </row>
    <row r="97" spans="1:62" x14ac:dyDescent="0.2">
      <c r="A97" s="3" t="s">
        <v>27</v>
      </c>
      <c r="B97" s="2">
        <v>6</v>
      </c>
      <c r="C97" s="2">
        <v>5.41</v>
      </c>
      <c r="D97" s="20">
        <v>6</v>
      </c>
      <c r="E97" s="2">
        <v>5.51</v>
      </c>
      <c r="F97" s="2">
        <v>0</v>
      </c>
      <c r="G97" s="19">
        <v>0</v>
      </c>
      <c r="H97" s="16">
        <f t="shared" si="61"/>
        <v>6.0910000000000002</v>
      </c>
      <c r="I97" s="4">
        <f t="shared" si="62"/>
        <v>79.762491107097901</v>
      </c>
      <c r="J97" s="5">
        <f t="shared" si="57"/>
        <v>8</v>
      </c>
      <c r="K97" s="14"/>
      <c r="L97" s="2">
        <v>3</v>
      </c>
      <c r="M97" s="2">
        <v>0.18</v>
      </c>
      <c r="N97" s="20">
        <v>3</v>
      </c>
      <c r="O97" s="2">
        <v>0.28000000000000003</v>
      </c>
      <c r="P97" s="2">
        <v>0</v>
      </c>
      <c r="Q97" s="19">
        <v>0</v>
      </c>
      <c r="R97" s="16">
        <f t="shared" si="63"/>
        <v>3.0038333333333336</v>
      </c>
      <c r="S97" s="4">
        <f t="shared" si="64"/>
        <v>100</v>
      </c>
      <c r="T97" s="5">
        <f t="shared" si="58"/>
        <v>1</v>
      </c>
      <c r="U97" s="14"/>
      <c r="V97" s="2">
        <v>4</v>
      </c>
      <c r="W97" s="2">
        <v>16.62</v>
      </c>
      <c r="X97" s="20">
        <v>4</v>
      </c>
      <c r="Y97" s="2">
        <v>15.41</v>
      </c>
      <c r="Z97" s="2">
        <v>0</v>
      </c>
      <c r="AA97" s="19">
        <v>0</v>
      </c>
      <c r="AB97" s="16">
        <f t="shared" si="65"/>
        <v>4.2669166666666669</v>
      </c>
      <c r="AC97" s="4">
        <f t="shared" si="66"/>
        <v>86.998808663554854</v>
      </c>
      <c r="AD97" s="5">
        <f t="shared" si="59"/>
        <v>5</v>
      </c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5"/>
      <c r="BH97" s="33">
        <f t="shared" si="67"/>
        <v>266.76129977065273</v>
      </c>
      <c r="BI97" s="36">
        <f t="shared" si="60"/>
        <v>2</v>
      </c>
      <c r="BJ97" s="15"/>
    </row>
    <row r="98" spans="1:62" x14ac:dyDescent="0.2">
      <c r="A98" s="3" t="s">
        <v>28</v>
      </c>
      <c r="B98" s="2">
        <v>5</v>
      </c>
      <c r="C98" s="2">
        <v>53.25</v>
      </c>
      <c r="D98" s="2">
        <v>5</v>
      </c>
      <c r="E98" s="2">
        <v>53.25</v>
      </c>
      <c r="F98" s="2">
        <v>0</v>
      </c>
      <c r="G98" s="19">
        <v>0</v>
      </c>
      <c r="H98" s="16">
        <f t="shared" si="61"/>
        <v>5.8875000000000002</v>
      </c>
      <c r="I98" s="4">
        <f t="shared" si="62"/>
        <v>82.519462137296529</v>
      </c>
      <c r="J98" s="5">
        <f t="shared" si="57"/>
        <v>5</v>
      </c>
      <c r="K98" s="14"/>
      <c r="L98" s="2">
        <v>4</v>
      </c>
      <c r="M98" s="2">
        <v>34.06</v>
      </c>
      <c r="N98" s="2">
        <v>4</v>
      </c>
      <c r="O98" s="2">
        <v>34.22</v>
      </c>
      <c r="P98" s="2">
        <v>0</v>
      </c>
      <c r="Q98" s="19">
        <v>30</v>
      </c>
      <c r="R98" s="16">
        <f t="shared" si="63"/>
        <v>5.069</v>
      </c>
      <c r="S98" s="4">
        <f t="shared" si="64"/>
        <v>59.25889393042678</v>
      </c>
      <c r="T98" s="5">
        <f t="shared" si="58"/>
        <v>11</v>
      </c>
      <c r="U98" s="14"/>
      <c r="V98" s="2">
        <v>3</v>
      </c>
      <c r="W98" s="2">
        <v>55.94</v>
      </c>
      <c r="X98" s="2">
        <v>3</v>
      </c>
      <c r="Y98" s="2">
        <v>56.14</v>
      </c>
      <c r="Z98" s="2">
        <v>0</v>
      </c>
      <c r="AA98" s="19">
        <v>0</v>
      </c>
      <c r="AB98" s="16">
        <f t="shared" si="65"/>
        <v>3.9340000000000002</v>
      </c>
      <c r="AC98" s="4">
        <f t="shared" si="66"/>
        <v>94.36112523301135</v>
      </c>
      <c r="AD98" s="5">
        <f t="shared" si="59"/>
        <v>2</v>
      </c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5"/>
      <c r="BH98" s="33">
        <f t="shared" si="67"/>
        <v>236.13948130073464</v>
      </c>
      <c r="BI98" s="36">
        <f t="shared" si="60"/>
        <v>6</v>
      </c>
      <c r="BJ98" s="15"/>
    </row>
    <row r="99" spans="1:62" x14ac:dyDescent="0.2">
      <c r="A99" s="3" t="s">
        <v>21</v>
      </c>
      <c r="B99" s="2">
        <v>5</v>
      </c>
      <c r="C99" s="2">
        <v>53.59</v>
      </c>
      <c r="D99" s="2">
        <v>5</v>
      </c>
      <c r="E99" s="2">
        <v>53.63</v>
      </c>
      <c r="F99" s="2">
        <v>0</v>
      </c>
      <c r="G99" s="19">
        <v>0</v>
      </c>
      <c r="H99" s="16">
        <f t="shared" si="61"/>
        <v>5.8934999999999995</v>
      </c>
      <c r="I99" s="4">
        <f t="shared" si="62"/>
        <v>82.435451486100519</v>
      </c>
      <c r="J99" s="5">
        <f t="shared" si="57"/>
        <v>6</v>
      </c>
      <c r="K99" s="14"/>
      <c r="L99" s="2">
        <v>5</v>
      </c>
      <c r="M99" s="2">
        <v>11.75</v>
      </c>
      <c r="N99" s="2">
        <v>5</v>
      </c>
      <c r="O99" s="2">
        <v>11.91</v>
      </c>
      <c r="P99" s="2">
        <v>0</v>
      </c>
      <c r="Q99" s="19">
        <v>60</v>
      </c>
      <c r="R99" s="16">
        <f t="shared" si="63"/>
        <v>6.1971666666666669</v>
      </c>
      <c r="S99" s="4">
        <f t="shared" si="64"/>
        <v>48.471075491488044</v>
      </c>
      <c r="T99" s="5">
        <f t="shared" si="58"/>
        <v>15</v>
      </c>
      <c r="U99" s="14"/>
      <c r="V99" s="2">
        <v>4</v>
      </c>
      <c r="W99" s="2">
        <v>14.25</v>
      </c>
      <c r="X99" s="2">
        <v>4</v>
      </c>
      <c r="Y99" s="2">
        <v>14.19</v>
      </c>
      <c r="Z99" s="2">
        <v>0</v>
      </c>
      <c r="AA99" s="19">
        <v>0</v>
      </c>
      <c r="AB99" s="16">
        <f t="shared" si="65"/>
        <v>4.2370000000000001</v>
      </c>
      <c r="AC99" s="4">
        <f t="shared" si="66"/>
        <v>87.613091023522927</v>
      </c>
      <c r="AD99" s="5">
        <f t="shared" si="59"/>
        <v>3</v>
      </c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5"/>
      <c r="BH99" s="33">
        <f t="shared" si="67"/>
        <v>218.5196180011115</v>
      </c>
      <c r="BI99" s="36">
        <f t="shared" si="60"/>
        <v>10</v>
      </c>
      <c r="BJ99" s="15"/>
    </row>
    <row r="100" spans="1:62" x14ac:dyDescent="0.2">
      <c r="A100" s="3" t="s">
        <v>23</v>
      </c>
      <c r="B100" s="2">
        <v>6</v>
      </c>
      <c r="C100" s="2">
        <v>35.22</v>
      </c>
      <c r="D100" s="2">
        <v>6</v>
      </c>
      <c r="E100" s="2">
        <v>35</v>
      </c>
      <c r="F100" s="2">
        <v>0</v>
      </c>
      <c r="G100" s="19">
        <v>0</v>
      </c>
      <c r="H100" s="16">
        <f t="shared" si="61"/>
        <v>6.5851666666666659</v>
      </c>
      <c r="I100" s="4">
        <f t="shared" si="62"/>
        <v>73.77692288223534</v>
      </c>
      <c r="J100" s="5">
        <f t="shared" si="57"/>
        <v>11</v>
      </c>
      <c r="K100" s="14"/>
      <c r="L100" s="2">
        <v>5</v>
      </c>
      <c r="M100" s="2">
        <v>10</v>
      </c>
      <c r="N100" s="2">
        <v>5</v>
      </c>
      <c r="O100" s="2">
        <v>10.130000000000001</v>
      </c>
      <c r="P100" s="2">
        <v>0</v>
      </c>
      <c r="Q100" s="19">
        <v>0</v>
      </c>
      <c r="R100" s="16">
        <f t="shared" si="63"/>
        <v>5.1677499999999998</v>
      </c>
      <c r="S100" s="4">
        <f t="shared" si="64"/>
        <v>58.126521858320032</v>
      </c>
      <c r="T100" s="5">
        <f t="shared" si="58"/>
        <v>12</v>
      </c>
      <c r="U100" s="14"/>
      <c r="V100" s="2">
        <v>4</v>
      </c>
      <c r="W100" s="2">
        <v>35.31</v>
      </c>
      <c r="X100" s="2">
        <v>4</v>
      </c>
      <c r="Y100" s="2">
        <v>35.72</v>
      </c>
      <c r="Z100" s="2">
        <v>0</v>
      </c>
      <c r="AA100" s="19">
        <v>0</v>
      </c>
      <c r="AB100" s="16">
        <f t="shared" si="65"/>
        <v>4.5919166666666662</v>
      </c>
      <c r="AC100" s="4">
        <f t="shared" si="66"/>
        <v>80.841333502713113</v>
      </c>
      <c r="AD100" s="5">
        <f t="shared" si="59"/>
        <v>9</v>
      </c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5"/>
      <c r="BH100" s="33">
        <f t="shared" si="67"/>
        <v>212.74477824326846</v>
      </c>
      <c r="BI100" s="36">
        <f t="shared" si="60"/>
        <v>11</v>
      </c>
      <c r="BJ100" s="15"/>
    </row>
    <row r="101" spans="1:62" x14ac:dyDescent="0.2">
      <c r="A101" s="3" t="s">
        <v>25</v>
      </c>
      <c r="B101" s="2">
        <v>6</v>
      </c>
      <c r="C101" s="2">
        <v>13.38</v>
      </c>
      <c r="D101" s="20">
        <v>6</v>
      </c>
      <c r="E101" s="2">
        <v>14.51</v>
      </c>
      <c r="F101" s="2">
        <v>0</v>
      </c>
      <c r="G101" s="19">
        <v>0</v>
      </c>
      <c r="H101" s="16">
        <f t="shared" si="61"/>
        <v>6.2324166666666665</v>
      </c>
      <c r="I101" s="4">
        <f t="shared" si="62"/>
        <v>77.952640094131496</v>
      </c>
      <c r="J101" s="5">
        <f t="shared" si="57"/>
        <v>10</v>
      </c>
      <c r="K101" s="14"/>
      <c r="L101" s="2">
        <v>3</v>
      </c>
      <c r="M101" s="2">
        <v>27.56</v>
      </c>
      <c r="N101" s="20">
        <v>3</v>
      </c>
      <c r="O101" s="2">
        <v>27.38</v>
      </c>
      <c r="P101" s="2">
        <v>0</v>
      </c>
      <c r="Q101" s="19">
        <v>0</v>
      </c>
      <c r="R101" s="16">
        <f t="shared" si="63"/>
        <v>3.4578333333333333</v>
      </c>
      <c r="S101" s="4">
        <f t="shared" si="64"/>
        <v>86.870390899889145</v>
      </c>
      <c r="T101" s="5">
        <f t="shared" si="58"/>
        <v>4</v>
      </c>
      <c r="U101" s="14"/>
      <c r="V101" s="2">
        <v>4</v>
      </c>
      <c r="W101" s="2">
        <v>22.16</v>
      </c>
      <c r="X101" s="20">
        <v>4</v>
      </c>
      <c r="Y101" s="2">
        <v>22.31</v>
      </c>
      <c r="Z101" s="2">
        <v>0</v>
      </c>
      <c r="AA101" s="19">
        <v>0</v>
      </c>
      <c r="AB101" s="16">
        <f t="shared" si="65"/>
        <v>4.3705833333333333</v>
      </c>
      <c r="AC101" s="4">
        <f t="shared" si="66"/>
        <v>84.935267984822772</v>
      </c>
      <c r="AD101" s="5">
        <f t="shared" si="59"/>
        <v>7</v>
      </c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5"/>
      <c r="BH101" s="33">
        <f t="shared" si="67"/>
        <v>249.75829897884341</v>
      </c>
      <c r="BI101" s="36">
        <f t="shared" si="60"/>
        <v>5</v>
      </c>
      <c r="BJ101" s="15"/>
    </row>
    <row r="102" spans="1:62" x14ac:dyDescent="0.2">
      <c r="A102" s="3" t="s">
        <v>26</v>
      </c>
      <c r="B102" s="2">
        <v>6</v>
      </c>
      <c r="C102" s="2">
        <v>5.21</v>
      </c>
      <c r="D102" s="2">
        <v>6</v>
      </c>
      <c r="E102" s="2">
        <v>5.09</v>
      </c>
      <c r="F102" s="2">
        <v>0</v>
      </c>
      <c r="G102" s="19">
        <v>0</v>
      </c>
      <c r="H102" s="16">
        <f t="shared" si="61"/>
        <v>6.0858333333333334</v>
      </c>
      <c r="I102" s="4">
        <f t="shared" si="62"/>
        <v>79.83020676434343</v>
      </c>
      <c r="J102" s="5">
        <f t="shared" si="57"/>
        <v>7</v>
      </c>
      <c r="K102" s="14"/>
      <c r="L102" s="2">
        <v>4</v>
      </c>
      <c r="M102" s="2">
        <v>6.63</v>
      </c>
      <c r="N102" s="2">
        <v>4</v>
      </c>
      <c r="O102" s="2">
        <v>7.72</v>
      </c>
      <c r="P102" s="2">
        <v>0</v>
      </c>
      <c r="Q102" s="19">
        <v>0</v>
      </c>
      <c r="R102" s="16">
        <f t="shared" si="63"/>
        <v>4.1195833333333329</v>
      </c>
      <c r="S102" s="4">
        <f t="shared" si="64"/>
        <v>72.915950237685863</v>
      </c>
      <c r="T102" s="5">
        <f t="shared" si="58"/>
        <v>6</v>
      </c>
      <c r="U102" s="14"/>
      <c r="V102" s="2">
        <v>5</v>
      </c>
      <c r="W102" s="2">
        <v>12.94</v>
      </c>
      <c r="X102" s="2">
        <v>5</v>
      </c>
      <c r="Y102" s="2">
        <v>12.27</v>
      </c>
      <c r="Z102" s="2">
        <v>0</v>
      </c>
      <c r="AA102" s="19">
        <v>0</v>
      </c>
      <c r="AB102" s="16">
        <f t="shared" si="65"/>
        <v>5.2100833333333334</v>
      </c>
      <c r="AC102" s="4">
        <f t="shared" si="66"/>
        <v>71.249660114201632</v>
      </c>
      <c r="AD102" s="5">
        <f t="shared" si="59"/>
        <v>12</v>
      </c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5"/>
      <c r="BH102" s="33">
        <f t="shared" si="67"/>
        <v>223.99581711623091</v>
      </c>
      <c r="BI102" s="36">
        <f t="shared" si="60"/>
        <v>7</v>
      </c>
      <c r="BJ102" s="15"/>
    </row>
    <row r="103" spans="1:62" x14ac:dyDescent="0.2">
      <c r="A103" s="3" t="s">
        <v>18</v>
      </c>
      <c r="B103" s="2">
        <v>5</v>
      </c>
      <c r="C103" s="2">
        <v>17.190000000000001</v>
      </c>
      <c r="D103" s="2">
        <v>5</v>
      </c>
      <c r="E103" s="2">
        <v>17.239999999999998</v>
      </c>
      <c r="F103" s="2">
        <v>0</v>
      </c>
      <c r="G103" s="19">
        <v>0</v>
      </c>
      <c r="H103" s="16">
        <f t="shared" si="61"/>
        <v>5.2869166666666665</v>
      </c>
      <c r="I103" s="4">
        <f t="shared" si="62"/>
        <v>91.893510710401472</v>
      </c>
      <c r="J103" s="5">
        <f t="shared" si="57"/>
        <v>3</v>
      </c>
      <c r="K103" s="14"/>
      <c r="L103" s="2">
        <v>5</v>
      </c>
      <c r="M103" s="2">
        <v>20.37</v>
      </c>
      <c r="N103" s="2">
        <v>5</v>
      </c>
      <c r="O103" s="2">
        <v>20.66</v>
      </c>
      <c r="P103" s="2">
        <v>0</v>
      </c>
      <c r="Q103" s="19">
        <v>0</v>
      </c>
      <c r="R103" s="16">
        <f t="shared" si="63"/>
        <v>5.3419166666666662</v>
      </c>
      <c r="S103" s="4">
        <f t="shared" si="64"/>
        <v>56.231377626632153</v>
      </c>
      <c r="T103" s="5">
        <f t="shared" si="58"/>
        <v>13</v>
      </c>
      <c r="U103" s="14"/>
      <c r="V103" s="2">
        <v>4</v>
      </c>
      <c r="W103" s="2">
        <v>56.69</v>
      </c>
      <c r="X103" s="2">
        <v>4</v>
      </c>
      <c r="Y103" s="2">
        <v>56.38</v>
      </c>
      <c r="Z103" s="2">
        <v>0</v>
      </c>
      <c r="AA103" s="19">
        <v>0</v>
      </c>
      <c r="AB103" s="16">
        <f t="shared" si="65"/>
        <v>4.9422499999999996</v>
      </c>
      <c r="AC103" s="4">
        <f t="shared" si="66"/>
        <v>75.110863810342792</v>
      </c>
      <c r="AD103" s="5">
        <f t="shared" si="59"/>
        <v>11</v>
      </c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5"/>
      <c r="BH103" s="33">
        <f t="shared" si="67"/>
        <v>223.23575214737639</v>
      </c>
      <c r="BI103" s="36">
        <f t="shared" si="60"/>
        <v>8</v>
      </c>
      <c r="BJ103" s="15"/>
    </row>
    <row r="104" spans="1:62" x14ac:dyDescent="0.2">
      <c r="A104" s="14"/>
      <c r="B104" s="14"/>
      <c r="C104" s="14"/>
      <c r="D104" s="14"/>
      <c r="E104" s="14"/>
      <c r="F104" s="14"/>
      <c r="G104" t="s">
        <v>36</v>
      </c>
      <c r="H104" s="13">
        <f>MIN(H89:H103)</f>
        <v>4.8583333333333334</v>
      </c>
      <c r="I104" s="14"/>
      <c r="J104" s="14"/>
      <c r="K104" s="14"/>
      <c r="L104" s="14"/>
      <c r="M104" s="14"/>
      <c r="N104" s="14"/>
      <c r="O104" s="14"/>
      <c r="P104" s="14"/>
      <c r="Q104" t="s">
        <v>36</v>
      </c>
      <c r="R104" s="13">
        <f>MIN(R89:R103)</f>
        <v>3.0038333333333336</v>
      </c>
      <c r="S104" s="14"/>
      <c r="T104" s="14"/>
      <c r="U104" s="14"/>
      <c r="V104" s="14"/>
      <c r="W104" s="14"/>
      <c r="X104" s="14"/>
      <c r="Y104" s="14"/>
      <c r="Z104" s="14"/>
      <c r="AA104" t="s">
        <v>36</v>
      </c>
      <c r="AB104" s="13">
        <f>MIN(AB89:AB103)</f>
        <v>3.7121666666666666</v>
      </c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5"/>
      <c r="BH104" s="14"/>
      <c r="BI104" s="14"/>
      <c r="BJ104" s="15"/>
    </row>
    <row r="105" spans="1:62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</row>
  </sheetData>
  <mergeCells count="83">
    <mergeCell ref="P87:Q87"/>
    <mergeCell ref="V87:W87"/>
    <mergeCell ref="X87:Y87"/>
    <mergeCell ref="Z87:AA87"/>
    <mergeCell ref="A87:A88"/>
    <mergeCell ref="B87:C87"/>
    <mergeCell ref="D87:E87"/>
    <mergeCell ref="F87:G87"/>
    <mergeCell ref="L87:M87"/>
    <mergeCell ref="N87:O87"/>
    <mergeCell ref="AJ66:AK66"/>
    <mergeCell ref="AP66:AQ66"/>
    <mergeCell ref="AR66:AS66"/>
    <mergeCell ref="AT66:AU66"/>
    <mergeCell ref="BH85:BI85"/>
    <mergeCell ref="B86:J86"/>
    <mergeCell ref="L86:T86"/>
    <mergeCell ref="V86:AD86"/>
    <mergeCell ref="P66:Q66"/>
    <mergeCell ref="V66:W66"/>
    <mergeCell ref="X66:Y66"/>
    <mergeCell ref="Z66:AA66"/>
    <mergeCell ref="AF66:AG66"/>
    <mergeCell ref="AH66:AI66"/>
    <mergeCell ref="A66:A67"/>
    <mergeCell ref="B66:C66"/>
    <mergeCell ref="D66:E66"/>
    <mergeCell ref="F66:G66"/>
    <mergeCell ref="L66:M66"/>
    <mergeCell ref="N66:O66"/>
    <mergeCell ref="A24:A25"/>
    <mergeCell ref="B24:C24"/>
    <mergeCell ref="D24:E24"/>
    <mergeCell ref="BH64:BI64"/>
    <mergeCell ref="B65:J65"/>
    <mergeCell ref="L65:T65"/>
    <mergeCell ref="V65:AD65"/>
    <mergeCell ref="AF65:AN65"/>
    <mergeCell ref="AP65:AX65"/>
    <mergeCell ref="BH43:BI43"/>
    <mergeCell ref="A45:A46"/>
    <mergeCell ref="B45:C45"/>
    <mergeCell ref="D45:E45"/>
    <mergeCell ref="F45:G45"/>
    <mergeCell ref="L45:M45"/>
    <mergeCell ref="P45:Q45"/>
    <mergeCell ref="B44:J44"/>
    <mergeCell ref="L44:T44"/>
    <mergeCell ref="F24:G24"/>
    <mergeCell ref="L24:M24"/>
    <mergeCell ref="N24:O24"/>
    <mergeCell ref="P24:Q24"/>
    <mergeCell ref="V24:W24"/>
    <mergeCell ref="X24:Y24"/>
    <mergeCell ref="Z24:AA24"/>
    <mergeCell ref="AP3:AT3"/>
    <mergeCell ref="N45:O45"/>
    <mergeCell ref="AY3:AZ3"/>
    <mergeCell ref="BA3:BB3"/>
    <mergeCell ref="BH22:BI22"/>
    <mergeCell ref="B23:J23"/>
    <mergeCell ref="L23:T23"/>
    <mergeCell ref="V23:AD23"/>
    <mergeCell ref="P3:Q3"/>
    <mergeCell ref="V3:W3"/>
    <mergeCell ref="X3:Y3"/>
    <mergeCell ref="Z3:AA3"/>
    <mergeCell ref="AF3:AG3"/>
    <mergeCell ref="AH3:AI3"/>
    <mergeCell ref="N3:O3"/>
    <mergeCell ref="AJ3:AK3"/>
    <mergeCell ref="A3:A4"/>
    <mergeCell ref="B3:C3"/>
    <mergeCell ref="D3:E3"/>
    <mergeCell ref="F3:G3"/>
    <mergeCell ref="L3:M3"/>
    <mergeCell ref="BH1:BI1"/>
    <mergeCell ref="B2:J2"/>
    <mergeCell ref="L2:T2"/>
    <mergeCell ref="V2:AD2"/>
    <mergeCell ref="AF2:AN2"/>
    <mergeCell ref="AP2:AW2"/>
    <mergeCell ref="AY2:BF2"/>
  </mergeCells>
  <phoneticPr fontId="5" type="noConversion"/>
  <pageMargins left="0.7" right="0.7" top="0.75" bottom="0.75" header="0.3" footer="0.3"/>
  <pageSetup orientation="landscape" horizontalDpi="0" verticalDpi="0"/>
  <rowBreaks count="5" manualBreakCount="5">
    <brk id="20" max="16383" man="1"/>
    <brk id="41" max="16383" man="1"/>
    <brk id="62" max="16383" man="1"/>
    <brk id="83" max="16383" man="1"/>
    <brk id="104" max="16383" man="1"/>
  </rowBreaks>
  <colBreaks count="6" manualBreakCount="6">
    <brk id="10" max="1048575" man="1"/>
    <brk id="20" max="1048575" man="1"/>
    <brk id="30" max="1048575" man="1"/>
    <brk id="40" max="1048575" man="1"/>
    <brk id="49" max="1048575" man="1"/>
    <brk id="5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C47"/>
  <sheetViews>
    <sheetView tabSelected="1" workbookViewId="0">
      <selection activeCell="G15" sqref="G15"/>
    </sheetView>
  </sheetViews>
  <sheetFormatPr baseColWidth="10" defaultColWidth="8.83203125" defaultRowHeight="15" x14ac:dyDescent="0.2"/>
  <cols>
    <col min="1" max="1" width="16" bestFit="1" customWidth="1"/>
    <col min="2" max="3" width="12.6640625" customWidth="1"/>
  </cols>
  <sheetData>
    <row r="2" spans="1:3" ht="16" thickBot="1" x14ac:dyDescent="0.25"/>
    <row r="3" spans="1:3" x14ac:dyDescent="0.2">
      <c r="A3" s="55" t="s">
        <v>0</v>
      </c>
      <c r="B3" s="6" t="s">
        <v>6</v>
      </c>
      <c r="C3" s="7" t="s">
        <v>64</v>
      </c>
    </row>
    <row r="4" spans="1:3" ht="16" thickBot="1" x14ac:dyDescent="0.25">
      <c r="A4" s="56"/>
      <c r="B4" s="8" t="s">
        <v>33</v>
      </c>
      <c r="C4" s="9" t="s">
        <v>35</v>
      </c>
    </row>
    <row r="5" spans="1:3" x14ac:dyDescent="0.2">
      <c r="A5" s="29" t="s">
        <v>7</v>
      </c>
      <c r="B5" s="4">
        <f>'Men''s'!BH5+'Men''s'!BH27+'Men''s'!BH49+'Men''s'!BH71+'Men''s'!BH93</f>
        <v>1670.8010211117726</v>
      </c>
      <c r="C5" s="5">
        <f t="shared" ref="C5:C20" si="0">RANK(B5,$B$5:$B$20)</f>
        <v>1</v>
      </c>
    </row>
    <row r="6" spans="1:3" x14ac:dyDescent="0.2">
      <c r="A6" s="22" t="s">
        <v>8</v>
      </c>
      <c r="B6" s="4">
        <f>'Men''s'!BH6+'Men''s'!BH28+'Men''s'!BH50+'Men''s'!BH72+'Men''s'!BH94</f>
        <v>1277.4649867953133</v>
      </c>
      <c r="C6" s="5">
        <f t="shared" si="0"/>
        <v>7</v>
      </c>
    </row>
    <row r="7" spans="1:3" x14ac:dyDescent="0.2">
      <c r="A7" s="22" t="s">
        <v>17</v>
      </c>
      <c r="B7" s="4">
        <f>'Men''s'!BH7+'Men''s'!BH29+'Men''s'!BH51+'Men''s'!BH73+'Men''s'!BH95</f>
        <v>1380.8607505017003</v>
      </c>
      <c r="C7" s="5">
        <f t="shared" si="0"/>
        <v>6</v>
      </c>
    </row>
    <row r="8" spans="1:3" x14ac:dyDescent="0.2">
      <c r="A8" s="22" t="s">
        <v>14</v>
      </c>
      <c r="B8" s="4">
        <f>'Men''s'!BH8+'Men''s'!BH30+'Men''s'!BH52+'Men''s'!BH74+'Men''s'!BH96</f>
        <v>1208.8959925388876</v>
      </c>
      <c r="C8" s="5">
        <f t="shared" si="0"/>
        <v>9</v>
      </c>
    </row>
    <row r="9" spans="1:3" x14ac:dyDescent="0.2">
      <c r="A9" s="22" t="s">
        <v>11</v>
      </c>
      <c r="B9" s="4">
        <f>'Men''s'!BH9+'Men''s'!BH31+'Men''s'!BH53+'Men''s'!BH75+'Men''s'!BH97</f>
        <v>831.37754186398763</v>
      </c>
      <c r="C9" s="5">
        <f t="shared" si="0"/>
        <v>15</v>
      </c>
    </row>
    <row r="10" spans="1:3" x14ac:dyDescent="0.2">
      <c r="A10" s="22" t="s">
        <v>9</v>
      </c>
      <c r="B10" s="4">
        <f>'Men''s'!BH10+'Men''s'!BH32+'Men''s'!BH54+'Men''s'!BH76+'Men''s'!BH98</f>
        <v>1491.4842236911593</v>
      </c>
      <c r="C10" s="5">
        <f t="shared" si="0"/>
        <v>4</v>
      </c>
    </row>
    <row r="11" spans="1:3" x14ac:dyDescent="0.2">
      <c r="A11" s="22" t="s">
        <v>10</v>
      </c>
      <c r="B11" s="4">
        <f>'Men''s'!BH11+'Men''s'!BH33+'Men''s'!BH55+'Men''s'!BH77+'Men''s'!BH99</f>
        <v>1162.2826906636733</v>
      </c>
      <c r="C11" s="5">
        <f t="shared" si="0"/>
        <v>10</v>
      </c>
    </row>
    <row r="12" spans="1:3" x14ac:dyDescent="0.2">
      <c r="A12" s="22" t="s">
        <v>20</v>
      </c>
      <c r="B12" s="4">
        <f>'Men''s'!BH12+'Men''s'!BH34+'Men''s'!BH56+'Men''s'!BH78+'Men''s'!BH100</f>
        <v>1388.9959914539975</v>
      </c>
      <c r="C12" s="5">
        <f t="shared" si="0"/>
        <v>5</v>
      </c>
    </row>
    <row r="13" spans="1:3" x14ac:dyDescent="0.2">
      <c r="A13" s="22" t="s">
        <v>12</v>
      </c>
      <c r="B13" s="4">
        <f>'Men''s'!BH13+'Men''s'!BH35+'Men''s'!BH57+'Men''s'!BH79+'Men''s'!BH101</f>
        <v>958.6703559937007</v>
      </c>
      <c r="C13" s="5">
        <f t="shared" si="0"/>
        <v>13</v>
      </c>
    </row>
    <row r="14" spans="1:3" x14ac:dyDescent="0.2">
      <c r="A14" s="22" t="s">
        <v>15</v>
      </c>
      <c r="B14" s="4">
        <f>'Men''s'!BH14+'Men''s'!BH36+'Men''s'!BH58+'Men''s'!BH80+'Men''s'!BH102</f>
        <v>1627.7371137259777</v>
      </c>
      <c r="C14" s="5">
        <f t="shared" si="0"/>
        <v>2</v>
      </c>
    </row>
    <row r="15" spans="1:3" x14ac:dyDescent="0.2">
      <c r="A15" s="22" t="s">
        <v>21</v>
      </c>
      <c r="B15" s="4">
        <f>'Men''s'!BH15+'Men''s'!BH37+'Men''s'!BH59+'Men''s'!BH81+'Men''s'!BH103</f>
        <v>899.96708976482932</v>
      </c>
      <c r="C15" s="5">
        <f t="shared" si="0"/>
        <v>14</v>
      </c>
    </row>
    <row r="16" spans="1:3" x14ac:dyDescent="0.2">
      <c r="A16" s="22" t="s">
        <v>16</v>
      </c>
      <c r="B16" s="4">
        <f>'Men''s'!BH16+'Men''s'!BH38+'Men''s'!BH60+'Men''s'!BH82+'Men''s'!BH104</f>
        <v>1271.9228259934857</v>
      </c>
      <c r="C16" s="5">
        <f t="shared" si="0"/>
        <v>8</v>
      </c>
    </row>
    <row r="17" spans="1:3" x14ac:dyDescent="0.2">
      <c r="A17" s="22" t="s">
        <v>23</v>
      </c>
      <c r="B17" s="4">
        <f>'Men''s'!BH17+'Men''s'!BH39+'Men''s'!BH61+'Men''s'!BH83+'Men''s'!BH105</f>
        <v>1162.0678514457568</v>
      </c>
      <c r="C17" s="5">
        <f t="shared" si="0"/>
        <v>11</v>
      </c>
    </row>
    <row r="18" spans="1:3" x14ac:dyDescent="0.2">
      <c r="A18" s="22" t="s">
        <v>22</v>
      </c>
      <c r="B18" s="4">
        <f>'Men''s'!BH18+'Men''s'!BH40+'Men''s'!BH62+'Men''s'!BH84+'Men''s'!BH106</f>
        <v>972.56207507341696</v>
      </c>
      <c r="C18" s="5">
        <f t="shared" si="0"/>
        <v>12</v>
      </c>
    </row>
    <row r="19" spans="1:3" x14ac:dyDescent="0.2">
      <c r="A19" s="22" t="s">
        <v>13</v>
      </c>
      <c r="B19" s="4">
        <f>'Men''s'!BH19+'Men''s'!BH41+'Men''s'!BH63+'Men''s'!BH85+'Men''s'!BH107</f>
        <v>1507.327389891178</v>
      </c>
      <c r="C19" s="5">
        <f t="shared" si="0"/>
        <v>3</v>
      </c>
    </row>
    <row r="20" spans="1:3" x14ac:dyDescent="0.2">
      <c r="A20" s="22" t="s">
        <v>18</v>
      </c>
      <c r="B20" s="4">
        <f>'Men''s'!BH20+'Men''s'!BH42+'Men''s'!BH64+'Men''s'!BH86+'Men''s'!BH108</f>
        <v>658.04529798548288</v>
      </c>
      <c r="C20" s="5">
        <f t="shared" si="0"/>
        <v>16</v>
      </c>
    </row>
    <row r="22" spans="1:3" ht="16" thickBot="1" x14ac:dyDescent="0.25"/>
    <row r="23" spans="1:3" x14ac:dyDescent="0.2">
      <c r="A23" s="55" t="s">
        <v>32</v>
      </c>
      <c r="B23" s="6" t="s">
        <v>6</v>
      </c>
      <c r="C23" s="7" t="s">
        <v>64</v>
      </c>
    </row>
    <row r="24" spans="1:3" ht="16" thickBot="1" x14ac:dyDescent="0.25">
      <c r="A24" s="56"/>
      <c r="B24" s="8" t="s">
        <v>33</v>
      </c>
      <c r="C24" s="9" t="s">
        <v>35</v>
      </c>
    </row>
    <row r="25" spans="1:3" x14ac:dyDescent="0.2">
      <c r="A25" s="3" t="s">
        <v>14</v>
      </c>
      <c r="B25" s="4">
        <f>'Women''s'!BH5+'Women''s'!BH15+'Women''s'!BH25+'Women''s'!BH35+'Women''s'!BH45</f>
        <v>1647.9920438504482</v>
      </c>
      <c r="C25" s="5">
        <f>RANK(B25,B$25:B$28)</f>
        <v>1</v>
      </c>
    </row>
    <row r="26" spans="1:3" x14ac:dyDescent="0.2">
      <c r="A26" s="3" t="s">
        <v>24</v>
      </c>
      <c r="B26" s="4">
        <f>'Women''s'!BH6+'Women''s'!BH16+'Women''s'!BH26+'Women''s'!BH36+'Women''s'!BH46</f>
        <v>1440.7996097212176</v>
      </c>
      <c r="C26" s="5">
        <f>RANK(B26,B$25:B$28)</f>
        <v>3</v>
      </c>
    </row>
    <row r="27" spans="1:3" x14ac:dyDescent="0.2">
      <c r="A27" s="3" t="s">
        <v>15</v>
      </c>
      <c r="B27" s="4">
        <f>'Women''s'!BH7+'Women''s'!BH17+'Women''s'!BH27+'Women''s'!BH37+'Women''s'!BH47</f>
        <v>1638.2847868999615</v>
      </c>
      <c r="C27" s="5">
        <f>RANK(B27,B$25:B$28)</f>
        <v>2</v>
      </c>
    </row>
    <row r="28" spans="1:3" x14ac:dyDescent="0.2">
      <c r="A28" s="3" t="s">
        <v>22</v>
      </c>
      <c r="B28" s="4">
        <f>'Women''s'!BH8+'Women''s'!BH18+'Women''s'!BH28+'Women''s'!BH38+'Women''s'!BH48</f>
        <v>898.56932474805819</v>
      </c>
      <c r="C28" s="5">
        <f>RANK(B28,B$25:B$28)</f>
        <v>4</v>
      </c>
    </row>
    <row r="30" spans="1:3" ht="16" thickBot="1" x14ac:dyDescent="0.25"/>
    <row r="31" spans="1:3" x14ac:dyDescent="0.2">
      <c r="A31" s="55" t="s">
        <v>31</v>
      </c>
      <c r="B31" s="6" t="s">
        <v>6</v>
      </c>
      <c r="C31" s="7" t="s">
        <v>64</v>
      </c>
    </row>
    <row r="32" spans="1:3" ht="16" thickBot="1" x14ac:dyDescent="0.25">
      <c r="A32" s="56"/>
      <c r="B32" s="8" t="s">
        <v>33</v>
      </c>
      <c r="C32" s="9" t="s">
        <v>35</v>
      </c>
    </row>
    <row r="33" spans="1:3" x14ac:dyDescent="0.2">
      <c r="A33" s="3" t="s">
        <v>63</v>
      </c>
      <c r="B33" s="4">
        <f>'Jack &amp; Jill'!BH5+'Jack &amp; Jill'!BH26+'Jack &amp; Jill'!BH47+'Jack &amp; Jill'!BH68+'Jack &amp; Jill'!BH89</f>
        <v>1498.7522627533901</v>
      </c>
      <c r="C33" s="5">
        <f>RANK(B33,B$33:B$47)</f>
        <v>2</v>
      </c>
    </row>
    <row r="34" spans="1:3" x14ac:dyDescent="0.2">
      <c r="A34" s="3" t="s">
        <v>29</v>
      </c>
      <c r="B34" s="4">
        <f>'Jack &amp; Jill'!BH6+'Jack &amp; Jill'!BH27+'Jack &amp; Jill'!BH48+'Jack &amp; Jill'!BH69+'Jack &amp; Jill'!BH90</f>
        <v>1321.0472435100808</v>
      </c>
      <c r="C34" s="5">
        <f t="shared" ref="C34:C47" si="1">RANK(B34,B$33:B$47)</f>
        <v>3</v>
      </c>
    </row>
    <row r="35" spans="1:3" x14ac:dyDescent="0.2">
      <c r="A35" s="3" t="s">
        <v>30</v>
      </c>
      <c r="B35" s="4">
        <f>'Jack &amp; Jill'!BH7+'Jack &amp; Jill'!BH28+'Jack &amp; Jill'!BH49+'Jack &amp; Jill'!BH70+'Jack &amp; Jill'!BH91</f>
        <v>938.13764842310661</v>
      </c>
      <c r="C35" s="5">
        <f t="shared" si="1"/>
        <v>11</v>
      </c>
    </row>
    <row r="36" spans="1:3" x14ac:dyDescent="0.2">
      <c r="A36" s="3" t="s">
        <v>11</v>
      </c>
      <c r="B36" s="4">
        <f>'Jack &amp; Jill'!BH8+'Jack &amp; Jill'!BH29+'Jack &amp; Jill'!BH50+'Jack &amp; Jill'!BH71+'Jack &amp; Jill'!BH92</f>
        <v>718.51409480457357</v>
      </c>
      <c r="C36" s="5">
        <f t="shared" si="1"/>
        <v>14</v>
      </c>
    </row>
    <row r="37" spans="1:3" x14ac:dyDescent="0.2">
      <c r="A37" s="3" t="s">
        <v>24</v>
      </c>
      <c r="B37" s="4">
        <f>'Jack &amp; Jill'!BH9+'Jack &amp; Jill'!BH30+'Jack &amp; Jill'!BH51+'Jack &amp; Jill'!BH72+'Jack &amp; Jill'!BH93</f>
        <v>1129.5728520111406</v>
      </c>
      <c r="C37" s="5">
        <f t="shared" si="1"/>
        <v>7</v>
      </c>
    </row>
    <row r="38" spans="1:3" x14ac:dyDescent="0.2">
      <c r="A38" s="3" t="s">
        <v>20</v>
      </c>
      <c r="B38" s="4">
        <f>'Jack &amp; Jill'!BH10+'Jack &amp; Jill'!BH31+'Jack &amp; Jill'!BH52+'Jack &amp; Jill'!BH73+'Jack &amp; Jill'!BH94</f>
        <v>1276.5112905151436</v>
      </c>
      <c r="C38" s="5">
        <f t="shared" si="1"/>
        <v>5</v>
      </c>
    </row>
    <row r="39" spans="1:3" x14ac:dyDescent="0.2">
      <c r="A39" s="3" t="s">
        <v>12</v>
      </c>
      <c r="B39" s="4">
        <f>'Jack &amp; Jill'!BH11+'Jack &amp; Jill'!BH32+'Jack &amp; Jill'!BH53+'Jack &amp; Jill'!BH74+'Jack &amp; Jill'!BH95</f>
        <v>717.53296480313247</v>
      </c>
      <c r="C39" s="5">
        <f t="shared" si="1"/>
        <v>15</v>
      </c>
    </row>
    <row r="40" spans="1:3" x14ac:dyDescent="0.2">
      <c r="A40" s="3" t="s">
        <v>19</v>
      </c>
      <c r="B40" s="4">
        <f>'Jack &amp; Jill'!BH12+'Jack &amp; Jill'!BH33+'Jack &amp; Jill'!BH54+'Jack &amp; Jill'!BH75+'Jack &amp; Jill'!BH96</f>
        <v>1055.5310779470567</v>
      </c>
      <c r="C40" s="5">
        <f t="shared" si="1"/>
        <v>9</v>
      </c>
    </row>
    <row r="41" spans="1:3" x14ac:dyDescent="0.2">
      <c r="A41" s="3" t="s">
        <v>27</v>
      </c>
      <c r="B41" s="4">
        <f>'Jack &amp; Jill'!BH13+'Jack &amp; Jill'!BH34+'Jack &amp; Jill'!BH55+'Jack &amp; Jill'!BH76+'Jack &amp; Jill'!BH97</f>
        <v>1636.5208525473458</v>
      </c>
      <c r="C41" s="5">
        <f t="shared" si="1"/>
        <v>1</v>
      </c>
    </row>
    <row r="42" spans="1:3" x14ac:dyDescent="0.2">
      <c r="A42" s="3" t="s">
        <v>28</v>
      </c>
      <c r="B42" s="4">
        <f>'Jack &amp; Jill'!BH14+'Jack &amp; Jill'!BH35+'Jack &amp; Jill'!BH56+'Jack &amp; Jill'!BH77+'Jack &amp; Jill'!BH98</f>
        <v>1277.5561182041661</v>
      </c>
      <c r="C42" s="5">
        <f t="shared" si="1"/>
        <v>4</v>
      </c>
    </row>
    <row r="43" spans="1:3" x14ac:dyDescent="0.2">
      <c r="A43" s="3" t="s">
        <v>21</v>
      </c>
      <c r="B43" s="4">
        <f>'Jack &amp; Jill'!BH15+'Jack &amp; Jill'!BH36+'Jack &amp; Jill'!BH57+'Jack &amp; Jill'!BH78+'Jack &amp; Jill'!BH99</f>
        <v>859.00113033353</v>
      </c>
      <c r="C43" s="5">
        <f t="shared" si="1"/>
        <v>13</v>
      </c>
    </row>
    <row r="44" spans="1:3" x14ac:dyDescent="0.2">
      <c r="A44" s="3" t="s">
        <v>23</v>
      </c>
      <c r="B44" s="4">
        <f>'Jack &amp; Jill'!BH16+'Jack &amp; Jill'!BH37+'Jack &amp; Jill'!BH58+'Jack &amp; Jill'!BH79+'Jack &amp; Jill'!BH100</f>
        <v>1077.13737865641</v>
      </c>
      <c r="C44" s="5">
        <f t="shared" si="1"/>
        <v>8</v>
      </c>
    </row>
    <row r="45" spans="1:3" x14ac:dyDescent="0.2">
      <c r="A45" s="3" t="s">
        <v>25</v>
      </c>
      <c r="B45" s="4">
        <f>'Jack &amp; Jill'!BH17+'Jack &amp; Jill'!BH38+'Jack &amp; Jill'!BH59+'Jack &amp; Jill'!BH80+'Jack &amp; Jill'!BH101</f>
        <v>1174.1327147012032</v>
      </c>
      <c r="C45" s="5">
        <f t="shared" si="1"/>
        <v>6</v>
      </c>
    </row>
    <row r="46" spans="1:3" x14ac:dyDescent="0.2">
      <c r="A46" s="3" t="s">
        <v>26</v>
      </c>
      <c r="B46" s="4">
        <f>'Jack &amp; Jill'!BH18+'Jack &amp; Jill'!BH39+'Jack &amp; Jill'!BH60+'Jack &amp; Jill'!BH81+'Jack &amp; Jill'!BH102</f>
        <v>1027.2515152690819</v>
      </c>
      <c r="C46" s="5">
        <f t="shared" si="1"/>
        <v>10</v>
      </c>
    </row>
    <row r="47" spans="1:3" x14ac:dyDescent="0.2">
      <c r="A47" s="3" t="s">
        <v>18</v>
      </c>
      <c r="B47" s="4">
        <f>'Jack &amp; Jill'!BH19+'Jack &amp; Jill'!BH40+'Jack &amp; Jill'!BH61+'Jack &amp; Jill'!BH82+'Jack &amp; Jill'!BH103</f>
        <v>917.87211732881133</v>
      </c>
      <c r="C47" s="5">
        <f t="shared" si="1"/>
        <v>12</v>
      </c>
    </row>
  </sheetData>
  <mergeCells count="3">
    <mergeCell ref="A31:A32"/>
    <mergeCell ref="A3:A4"/>
    <mergeCell ref="A23:A24"/>
  </mergeCells>
  <phoneticPr fontId="5" type="noConversion"/>
  <pageMargins left="0.7" right="0.7" top="0.75" bottom="0.75" header="0.3" footer="0.3"/>
  <pageSetup scale="9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Men's</vt:lpstr>
      <vt:lpstr>Women's</vt:lpstr>
      <vt:lpstr>Jack &amp; Jill</vt:lpstr>
      <vt:lpstr>Final Scores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Tanski</dc:creator>
  <cp:lastModifiedBy>David Kotz</cp:lastModifiedBy>
  <cp:lastPrinted>2016-05-05T00:56:20Z</cp:lastPrinted>
  <dcterms:created xsi:type="dcterms:W3CDTF">2016-04-19T23:16:32Z</dcterms:created>
  <dcterms:modified xsi:type="dcterms:W3CDTF">2016-05-05T00:57:18Z</dcterms:modified>
</cp:coreProperties>
</file>